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310" windowHeight="8010" firstSheet="1" activeTab="1"/>
  </bookViews>
  <sheets>
    <sheet name="2009-2016" sheetId="1" r:id="rId1"/>
    <sheet name="2005-2008 ex-DG" sheetId="2" r:id="rId2"/>
    <sheet name="Feuil3" sheetId="3" r:id="rId3"/>
    <sheet name="Feuil1" sheetId="4" r:id="rId4"/>
  </sheets>
  <calcPr calcId="125725"/>
</workbook>
</file>

<file path=xl/calcChain.xml><?xml version="1.0" encoding="utf-8"?>
<calcChain xmlns="http://schemas.openxmlformats.org/spreadsheetml/2006/main">
  <c r="N11" i="1"/>
  <c r="J9" i="2"/>
  <c r="M4"/>
  <c r="N4"/>
  <c r="O4"/>
  <c r="L4"/>
  <c r="I4"/>
  <c r="J4"/>
  <c r="K4"/>
  <c r="H4"/>
  <c r="E4"/>
  <c r="F4"/>
  <c r="G4"/>
  <c r="D4"/>
  <c r="N10" i="1"/>
  <c r="U4"/>
  <c r="V4"/>
  <c r="W4"/>
  <c r="X4"/>
  <c r="Y4"/>
  <c r="Z4"/>
  <c r="AA4"/>
  <c r="T4"/>
  <c r="M4"/>
  <c r="N4"/>
  <c r="O4"/>
  <c r="P4"/>
  <c r="Q4"/>
  <c r="R4"/>
  <c r="S4"/>
  <c r="L4"/>
  <c r="E4"/>
  <c r="F4"/>
  <c r="G4"/>
  <c r="H4"/>
  <c r="I4"/>
  <c r="J4"/>
  <c r="K4"/>
  <c r="D4"/>
</calcChain>
</file>

<file path=xl/sharedStrings.xml><?xml version="1.0" encoding="utf-8"?>
<sst xmlns="http://schemas.openxmlformats.org/spreadsheetml/2006/main" count="64" uniqueCount="50">
  <si>
    <t>Code UCD</t>
  </si>
  <si>
    <t>Libellé</t>
  </si>
  <si>
    <t>CLASSE_ATC,C,77</t>
  </si>
  <si>
    <t>Nbre UCD 2009</t>
  </si>
  <si>
    <t>Nbre UCD 2010</t>
  </si>
  <si>
    <t>Nbre UCD 2011</t>
  </si>
  <si>
    <t>Nbre UCD 2012</t>
  </si>
  <si>
    <t>Nbre UCD 2013</t>
  </si>
  <si>
    <t>Nbre UCD 2014</t>
  </si>
  <si>
    <t>Nbre UCD 2015</t>
  </si>
  <si>
    <t>Nbre UCD 2016</t>
  </si>
  <si>
    <t>Montant 2009</t>
  </si>
  <si>
    <t>Montant 2010</t>
  </si>
  <si>
    <t>Montant 2011</t>
  </si>
  <si>
    <t>Montant 2012</t>
  </si>
  <si>
    <t>Montant 2013</t>
  </si>
  <si>
    <t>Montant 2014</t>
  </si>
  <si>
    <t>Montant 2015</t>
  </si>
  <si>
    <t>Montant 2016</t>
  </si>
  <si>
    <t>Prix moyen UCD 2009</t>
  </si>
  <si>
    <t>Prix moyen UCD 2010</t>
  </si>
  <si>
    <t>Prix moyen UCD 2011</t>
  </si>
  <si>
    <t>Prix moyen UCD 2012</t>
  </si>
  <si>
    <t>Prix moyen UCD 2013</t>
  </si>
  <si>
    <t>Prix moyen UCD 2014</t>
  </si>
  <si>
    <t>Prix moyen UCD 2015</t>
  </si>
  <si>
    <t>Prix moyen UCD 2016</t>
  </si>
  <si>
    <t>9261771</t>
  </si>
  <si>
    <t>ALIMTA 500MG PERF FL 1</t>
  </si>
  <si>
    <t>PEMETREXED</t>
  </si>
  <si>
    <t>9311670</t>
  </si>
  <si>
    <t>ALIMTA 100MG PERF FL</t>
  </si>
  <si>
    <t>TOTAL</t>
  </si>
  <si>
    <t>Nbre UCD 2005</t>
  </si>
  <si>
    <t>Nbre UCD 2006</t>
  </si>
  <si>
    <t>Nbre UCD 2007</t>
  </si>
  <si>
    <t>Nbre UCD 2008</t>
  </si>
  <si>
    <t>Montant 2005</t>
  </si>
  <si>
    <t>Montant 2006</t>
  </si>
  <si>
    <t>Montant 2007</t>
  </si>
  <si>
    <t>Montant 2008</t>
  </si>
  <si>
    <t>Prix moyen UCD 2005</t>
  </si>
  <si>
    <t>Prix moyen UCD 2006</t>
  </si>
  <si>
    <t>Prix moyen UCD 2007</t>
  </si>
  <si>
    <t>Prix moyen UCD 2008</t>
  </si>
  <si>
    <t/>
  </si>
  <si>
    <t xml:space="preserve">Cumul dépenses 2005-2008 : </t>
  </si>
  <si>
    <t xml:space="preserve">Cumul dépenses 2009-2016* : </t>
  </si>
  <si>
    <t xml:space="preserve">Cumul dépenses 2005-2016* : </t>
  </si>
  <si>
    <t>(*) : Alors que les données des hôpitaux publics (ex-DG) sont disponibles depuis 2005, l'ATIH n'a publié les données des hôpitaux privés (ex-OQN) qu'à partir d'avril 2009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</si>
</sst>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\ &quot;€&quot;"/>
  </numFmts>
  <fonts count="5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2" borderId="1" xfId="1" applyFont="1" applyFill="1" applyBorder="1" applyAlignment="1">
      <alignment wrapText="1"/>
    </xf>
    <xf numFmtId="3" fontId="3" fillId="2" borderId="1" xfId="1" applyNumberFormat="1" applyFont="1" applyFill="1" applyBorder="1" applyAlignment="1">
      <alignment horizontal="right" wrapText="1"/>
    </xf>
    <xf numFmtId="165" fontId="3" fillId="2" borderId="1" xfId="1" applyNumberFormat="1" applyFont="1" applyFill="1" applyBorder="1" applyAlignment="1">
      <alignment horizontal="right" wrapText="1"/>
    </xf>
    <xf numFmtId="164" fontId="3" fillId="2" borderId="1" xfId="1" applyNumberFormat="1" applyFont="1" applyFill="1" applyBorder="1" applyAlignment="1">
      <alignment wrapText="1"/>
    </xf>
    <xf numFmtId="0" fontId="1" fillId="2" borderId="0" xfId="0" applyFont="1" applyFill="1"/>
    <xf numFmtId="0" fontId="3" fillId="2" borderId="2" xfId="1" applyFont="1" applyFill="1" applyBorder="1" applyAlignment="1">
      <alignment wrapText="1"/>
    </xf>
    <xf numFmtId="3" fontId="3" fillId="2" borderId="2" xfId="1" applyNumberFormat="1" applyFont="1" applyFill="1" applyBorder="1" applyAlignment="1">
      <alignment horizontal="right" wrapText="1"/>
    </xf>
    <xf numFmtId="165" fontId="3" fillId="2" borderId="2" xfId="1" applyNumberFormat="1" applyFont="1" applyFill="1" applyBorder="1" applyAlignment="1">
      <alignment horizontal="right" wrapText="1"/>
    </xf>
    <xf numFmtId="164" fontId="3" fillId="2" borderId="2" xfId="1" applyNumberFormat="1" applyFont="1" applyFill="1" applyBorder="1" applyAlignment="1">
      <alignment wrapText="1"/>
    </xf>
    <xf numFmtId="0" fontId="1" fillId="2" borderId="3" xfId="0" applyFont="1" applyFill="1" applyBorder="1"/>
    <xf numFmtId="0" fontId="0" fillId="2" borderId="3" xfId="0" applyFill="1" applyBorder="1"/>
    <xf numFmtId="0" fontId="3" fillId="2" borderId="3" xfId="1" applyFont="1" applyFill="1" applyBorder="1" applyAlignment="1">
      <alignment wrapText="1"/>
    </xf>
    <xf numFmtId="3" fontId="1" fillId="2" borderId="3" xfId="0" applyNumberFormat="1" applyFont="1" applyFill="1" applyBorder="1"/>
    <xf numFmtId="165" fontId="1" fillId="2" borderId="3" xfId="0" applyNumberFormat="1" applyFont="1" applyFill="1" applyBorder="1"/>
    <xf numFmtId="3" fontId="1" fillId="2" borderId="0" xfId="0" applyNumberFormat="1" applyFont="1" applyFill="1"/>
    <xf numFmtId="165" fontId="1" fillId="2" borderId="0" xfId="0" applyNumberFormat="1" applyFont="1" applyFill="1"/>
    <xf numFmtId="0" fontId="4" fillId="3" borderId="1" xfId="1" applyFont="1" applyFill="1" applyBorder="1" applyAlignment="1">
      <alignment horizontal="left" vertical="top" wrapText="1"/>
    </xf>
    <xf numFmtId="3" fontId="4" fillId="3" borderId="1" xfId="1" applyNumberFormat="1" applyFont="1" applyFill="1" applyBorder="1" applyAlignment="1">
      <alignment horizontal="left" vertical="top" wrapText="1"/>
    </xf>
    <xf numFmtId="3" fontId="4" fillId="3" borderId="4" xfId="1" applyNumberFormat="1" applyFont="1" applyFill="1" applyBorder="1" applyAlignment="1">
      <alignment horizontal="left" vertical="top" wrapText="1"/>
    </xf>
    <xf numFmtId="165" fontId="4" fillId="3" borderId="5" xfId="1" applyNumberFormat="1" applyFont="1" applyFill="1" applyBorder="1" applyAlignment="1">
      <alignment horizontal="left" vertical="top" wrapText="1"/>
    </xf>
    <xf numFmtId="3" fontId="4" fillId="3" borderId="6" xfId="1" applyNumberFormat="1" applyFont="1" applyFill="1" applyBorder="1" applyAlignment="1">
      <alignment horizontal="left" vertical="top" wrapText="1"/>
    </xf>
    <xf numFmtId="0" fontId="4" fillId="3" borderId="7" xfId="1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wrapText="1"/>
    </xf>
    <xf numFmtId="3" fontId="3" fillId="2" borderId="1" xfId="2" applyNumberFormat="1" applyFont="1" applyFill="1" applyBorder="1" applyAlignment="1">
      <alignment horizontal="right" wrapText="1"/>
    </xf>
    <xf numFmtId="165" fontId="3" fillId="2" borderId="1" xfId="2" applyNumberFormat="1" applyFont="1" applyFill="1" applyBorder="1" applyAlignment="1">
      <alignment horizontal="right" wrapText="1"/>
    </xf>
    <xf numFmtId="164" fontId="3" fillId="2" borderId="1" xfId="2" applyNumberFormat="1" applyFont="1" applyFill="1" applyBorder="1" applyAlignment="1">
      <alignment wrapText="1"/>
    </xf>
    <xf numFmtId="0" fontId="3" fillId="2" borderId="2" xfId="2" applyFont="1" applyFill="1" applyBorder="1" applyAlignment="1">
      <alignment wrapText="1"/>
    </xf>
    <xf numFmtId="3" fontId="3" fillId="2" borderId="2" xfId="2" applyNumberFormat="1" applyFont="1" applyFill="1" applyBorder="1"/>
    <xf numFmtId="3" fontId="3" fillId="2" borderId="2" xfId="2" applyNumberFormat="1" applyFont="1" applyFill="1" applyBorder="1" applyAlignment="1">
      <alignment horizontal="right" wrapText="1"/>
    </xf>
    <xf numFmtId="165" fontId="3" fillId="2" borderId="2" xfId="2" applyNumberFormat="1" applyFont="1" applyFill="1" applyBorder="1"/>
    <xf numFmtId="165" fontId="3" fillId="2" borderId="2" xfId="2" applyNumberFormat="1" applyFont="1" applyFill="1" applyBorder="1" applyAlignment="1">
      <alignment horizontal="right" wrapText="1"/>
    </xf>
    <xf numFmtId="164" fontId="3" fillId="2" borderId="2" xfId="2" applyNumberFormat="1" applyFont="1" applyFill="1" applyBorder="1" applyAlignment="1">
      <alignment wrapText="1"/>
    </xf>
    <xf numFmtId="164" fontId="1" fillId="2" borderId="3" xfId="0" applyNumberFormat="1" applyFont="1" applyFill="1" applyBorder="1"/>
    <xf numFmtId="164" fontId="1" fillId="2" borderId="0" xfId="0" applyNumberFormat="1" applyFont="1" applyFill="1"/>
    <xf numFmtId="3" fontId="0" fillId="2" borderId="0" xfId="0" applyNumberFormat="1" applyFill="1"/>
    <xf numFmtId="165" fontId="0" fillId="2" borderId="0" xfId="0" applyNumberFormat="1" applyFill="1"/>
  </cellXfs>
  <cellStyles count="3">
    <cellStyle name="Normal" xfId="0" builtinId="0"/>
    <cellStyle name="Normal_2005-2008" xfId="2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6"/>
  <sheetViews>
    <sheetView zoomScaleNormal="100" workbookViewId="0">
      <pane xSplit="5085" ySplit="675" topLeftCell="L2" activePane="bottomRight"/>
      <selection activeCell="B1" sqref="B1"/>
      <selection pane="topRight" activeCell="M1" sqref="M1:O1"/>
      <selection pane="bottomLeft" activeCell="B28" sqref="B28"/>
      <selection pane="bottomRight" activeCell="L10" sqref="L10:L16"/>
    </sheetView>
  </sheetViews>
  <sheetFormatPr baseColWidth="10" defaultRowHeight="11.25"/>
  <cols>
    <col min="1" max="1" width="12" style="6"/>
    <col min="2" max="2" width="22.6640625" style="6" bestFit="1" customWidth="1"/>
    <col min="3" max="3" width="18" style="6" customWidth="1"/>
    <col min="4" max="7" width="12" style="16" customWidth="1"/>
    <col min="8" max="8" width="12.6640625" style="16" customWidth="1"/>
    <col min="9" max="11" width="12" style="16" customWidth="1"/>
    <col min="12" max="12" width="17.1640625" style="17" customWidth="1"/>
    <col min="13" max="13" width="12.6640625" style="17" bestFit="1" customWidth="1"/>
    <col min="14" max="14" width="14.1640625" style="17" bestFit="1" customWidth="1"/>
    <col min="15" max="19" width="12.6640625" style="17" bestFit="1" customWidth="1"/>
    <col min="20" max="16384" width="12" style="6"/>
  </cols>
  <sheetData>
    <row r="1" spans="1:27" s="1" customFormat="1" ht="22.5">
      <c r="A1" s="18" t="s">
        <v>0</v>
      </c>
      <c r="B1" s="18" t="s">
        <v>1</v>
      </c>
      <c r="C1" s="23" t="s">
        <v>2</v>
      </c>
      <c r="D1" s="22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20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21" t="s">
        <v>24</v>
      </c>
      <c r="Z1" s="21" t="s">
        <v>25</v>
      </c>
      <c r="AA1" s="21" t="s">
        <v>26</v>
      </c>
    </row>
    <row r="2" spans="1:27">
      <c r="A2" s="2" t="s">
        <v>27</v>
      </c>
      <c r="B2" s="2" t="s">
        <v>28</v>
      </c>
      <c r="C2" s="2" t="s">
        <v>29</v>
      </c>
      <c r="D2" s="3">
        <v>77814.8</v>
      </c>
      <c r="E2" s="3">
        <v>93528.200000000012</v>
      </c>
      <c r="F2" s="3">
        <v>101290</v>
      </c>
      <c r="G2" s="3">
        <v>117489</v>
      </c>
      <c r="H2" s="3">
        <v>123265</v>
      </c>
      <c r="I2" s="3">
        <v>131505</v>
      </c>
      <c r="J2" s="3">
        <v>131184</v>
      </c>
      <c r="K2" s="3">
        <v>122677</v>
      </c>
      <c r="L2" s="4">
        <v>94356212.599999994</v>
      </c>
      <c r="M2" s="4">
        <v>113443844.3</v>
      </c>
      <c r="N2" s="4">
        <v>123679133</v>
      </c>
      <c r="O2" s="4">
        <v>137344522</v>
      </c>
      <c r="P2" s="4">
        <v>141371177</v>
      </c>
      <c r="Q2" s="4">
        <v>141523067</v>
      </c>
      <c r="R2" s="4">
        <v>136760086</v>
      </c>
      <c r="S2" s="4">
        <v>127420982</v>
      </c>
      <c r="T2" s="5">
        <v>1212.57411957622</v>
      </c>
      <c r="U2" s="5">
        <v>1212.9373205086799</v>
      </c>
      <c r="V2" s="5">
        <v>1221.0399150952701</v>
      </c>
      <c r="W2" s="5">
        <v>1168.9989871392199</v>
      </c>
      <c r="X2" s="5">
        <v>1146.88822455685</v>
      </c>
      <c r="Y2" s="5">
        <v>1076.1801224287999</v>
      </c>
      <c r="Z2" s="5">
        <v>1042.50583912672</v>
      </c>
      <c r="AA2" s="5">
        <v>1038.67050873432</v>
      </c>
    </row>
    <row r="3" spans="1:27" ht="12" thickBot="1">
      <c r="A3" s="7" t="s">
        <v>30</v>
      </c>
      <c r="B3" s="7" t="s">
        <v>31</v>
      </c>
      <c r="C3" s="7" t="s">
        <v>29</v>
      </c>
      <c r="D3" s="8">
        <v>25054.3</v>
      </c>
      <c r="E3" s="8">
        <v>39577</v>
      </c>
      <c r="F3" s="8">
        <v>42188</v>
      </c>
      <c r="G3" s="8">
        <v>46907</v>
      </c>
      <c r="H3" s="8">
        <v>48411</v>
      </c>
      <c r="I3" s="8">
        <v>53425</v>
      </c>
      <c r="J3" s="8">
        <v>52870</v>
      </c>
      <c r="K3" s="8">
        <v>49229</v>
      </c>
      <c r="L3" s="9">
        <v>6789374.2000000002</v>
      </c>
      <c r="M3" s="9">
        <v>10827876.199999999</v>
      </c>
      <c r="N3" s="9">
        <v>11518667</v>
      </c>
      <c r="O3" s="9">
        <v>11650214</v>
      </c>
      <c r="P3" s="9">
        <v>11679165</v>
      </c>
      <c r="Q3" s="9">
        <v>12046776</v>
      </c>
      <c r="R3" s="9">
        <v>12129432</v>
      </c>
      <c r="S3" s="9">
        <v>10866665</v>
      </c>
      <c r="T3" s="10">
        <v>270.98638557054102</v>
      </c>
      <c r="U3" s="10">
        <v>273.59012052454699</v>
      </c>
      <c r="V3" s="10">
        <v>273.03183369678601</v>
      </c>
      <c r="W3" s="10">
        <v>248.368345875882</v>
      </c>
      <c r="X3" s="10">
        <v>241.250232385202</v>
      </c>
      <c r="Y3" s="10">
        <v>225.48948993916699</v>
      </c>
      <c r="Z3" s="10">
        <v>229.41993569131799</v>
      </c>
      <c r="AA3" s="10">
        <v>220.73706555079301</v>
      </c>
    </row>
    <row r="4" spans="1:27" ht="12" thickTop="1">
      <c r="A4" s="11"/>
      <c r="B4" s="12" t="s">
        <v>32</v>
      </c>
      <c r="C4" s="13" t="s">
        <v>29</v>
      </c>
      <c r="D4" s="14">
        <f>SUM(D2:D3)</f>
        <v>102869.1</v>
      </c>
      <c r="E4" s="14">
        <f t="shared" ref="E4:K4" si="0">SUM(E2:E3)</f>
        <v>133105.20000000001</v>
      </c>
      <c r="F4" s="14">
        <f t="shared" si="0"/>
        <v>143478</v>
      </c>
      <c r="G4" s="14">
        <f t="shared" si="0"/>
        <v>164396</v>
      </c>
      <c r="H4" s="14">
        <f t="shared" si="0"/>
        <v>171676</v>
      </c>
      <c r="I4" s="14">
        <f t="shared" si="0"/>
        <v>184930</v>
      </c>
      <c r="J4" s="14">
        <f t="shared" si="0"/>
        <v>184054</v>
      </c>
      <c r="K4" s="14">
        <f t="shared" si="0"/>
        <v>171906</v>
      </c>
      <c r="L4" s="15">
        <f>SUM(L2:L3)</f>
        <v>101145586.8</v>
      </c>
      <c r="M4" s="15">
        <f t="shared" ref="M4:S4" si="1">SUM(M2:M3)</f>
        <v>124271720.5</v>
      </c>
      <c r="N4" s="15">
        <f t="shared" si="1"/>
        <v>135197800</v>
      </c>
      <c r="O4" s="15">
        <f t="shared" si="1"/>
        <v>148994736</v>
      </c>
      <c r="P4" s="15">
        <f t="shared" si="1"/>
        <v>153050342</v>
      </c>
      <c r="Q4" s="15">
        <f t="shared" si="1"/>
        <v>153569843</v>
      </c>
      <c r="R4" s="15">
        <f t="shared" si="1"/>
        <v>148889518</v>
      </c>
      <c r="S4" s="15">
        <f t="shared" si="1"/>
        <v>138287647</v>
      </c>
      <c r="T4" s="15">
        <f>L4/D4</f>
        <v>983.24556936922738</v>
      </c>
      <c r="U4" s="15">
        <f t="shared" ref="U4:AA4" si="2">M4/E4</f>
        <v>933.63535384042086</v>
      </c>
      <c r="V4" s="15">
        <f t="shared" si="2"/>
        <v>942.28941022317008</v>
      </c>
      <c r="W4" s="15">
        <f t="shared" si="2"/>
        <v>906.31606608433299</v>
      </c>
      <c r="X4" s="15">
        <f t="shared" si="2"/>
        <v>891.50692001211587</v>
      </c>
      <c r="Y4" s="15">
        <f t="shared" si="2"/>
        <v>830.42147298977989</v>
      </c>
      <c r="Z4" s="15">
        <f t="shared" si="2"/>
        <v>808.94475534354046</v>
      </c>
      <c r="AA4" s="15">
        <f t="shared" si="2"/>
        <v>804.43758216699825</v>
      </c>
    </row>
    <row r="10" spans="1:27">
      <c r="L10" s="36" t="s">
        <v>47</v>
      </c>
      <c r="M10" s="16"/>
      <c r="N10" s="17">
        <f>SUM(L4:S4)</f>
        <v>1103407193.3</v>
      </c>
    </row>
    <row r="11" spans="1:27">
      <c r="L11" s="36" t="s">
        <v>48</v>
      </c>
      <c r="N11" s="17">
        <f>N10+'2005-2008 ex-DG'!J9</f>
        <v>1271794838.0999999</v>
      </c>
    </row>
    <row r="16" spans="1:27">
      <c r="L16" s="37" t="s">
        <v>49</v>
      </c>
    </row>
  </sheetData>
  <pageMargins left="0.7" right="0.7" top="0.75" bottom="0.75" header="0.3" footer="0.3"/>
  <ignoredErrors>
    <ignoredError sqref="A2: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H9" sqref="H9"/>
    </sheetView>
  </sheetViews>
  <sheetFormatPr baseColWidth="10" defaultRowHeight="11.25"/>
  <cols>
    <col min="1" max="1" width="9.33203125" style="6" bestFit="1" customWidth="1"/>
    <col min="2" max="2" width="22.6640625" style="6" bestFit="1" customWidth="1"/>
    <col min="3" max="3" width="16.83203125" style="6" bestFit="1" customWidth="1"/>
    <col min="4" max="7" width="12" style="16"/>
    <col min="8" max="9" width="12" style="17"/>
    <col min="10" max="10" width="12.6640625" style="17" bestFit="1" customWidth="1"/>
    <col min="11" max="11" width="12" style="17"/>
    <col min="12" max="15" width="12" style="35"/>
    <col min="16" max="16384" width="12" style="6"/>
  </cols>
  <sheetData>
    <row r="1" spans="1:15" s="1" customFormat="1" ht="22.5">
      <c r="A1" s="21" t="s">
        <v>0</v>
      </c>
      <c r="B1" s="21" t="s">
        <v>1</v>
      </c>
      <c r="C1" s="21" t="s">
        <v>2</v>
      </c>
      <c r="D1" s="21" t="s">
        <v>33</v>
      </c>
      <c r="E1" s="21" t="s">
        <v>34</v>
      </c>
      <c r="F1" s="21" t="s">
        <v>35</v>
      </c>
      <c r="G1" s="21" t="s">
        <v>36</v>
      </c>
      <c r="H1" s="21" t="s">
        <v>37</v>
      </c>
      <c r="I1" s="21" t="s">
        <v>38</v>
      </c>
      <c r="J1" s="21" t="s">
        <v>39</v>
      </c>
      <c r="K1" s="21" t="s">
        <v>40</v>
      </c>
      <c r="L1" s="21" t="s">
        <v>41</v>
      </c>
      <c r="M1" s="21" t="s">
        <v>42</v>
      </c>
      <c r="N1" s="21" t="s">
        <v>43</v>
      </c>
      <c r="O1" s="21" t="s">
        <v>44</v>
      </c>
    </row>
    <row r="2" spans="1:15">
      <c r="A2" s="24" t="s">
        <v>27</v>
      </c>
      <c r="B2" s="24" t="s">
        <v>28</v>
      </c>
      <c r="C2" s="24" t="s">
        <v>29</v>
      </c>
      <c r="D2" s="25">
        <v>23452</v>
      </c>
      <c r="E2" s="25">
        <v>30978.5</v>
      </c>
      <c r="F2" s="25">
        <v>34889.300000000003</v>
      </c>
      <c r="G2" s="25">
        <v>47908</v>
      </c>
      <c r="H2" s="26">
        <v>28512453.699999999</v>
      </c>
      <c r="I2" s="26">
        <v>37751800.5</v>
      </c>
      <c r="J2" s="26">
        <v>43036859.899999999</v>
      </c>
      <c r="K2" s="26">
        <v>58060690.200000003</v>
      </c>
      <c r="L2" s="27">
        <v>1215.7791958042001</v>
      </c>
      <c r="M2" s="27">
        <v>1218.6452055457801</v>
      </c>
      <c r="N2" s="27">
        <v>1233.5260352027699</v>
      </c>
      <c r="O2" s="27">
        <v>1211.92056024046</v>
      </c>
    </row>
    <row r="3" spans="1:15" ht="12" thickBot="1">
      <c r="A3" s="28" t="s">
        <v>30</v>
      </c>
      <c r="B3" s="28" t="s">
        <v>31</v>
      </c>
      <c r="C3" s="28" t="s">
        <v>29</v>
      </c>
      <c r="D3" s="29"/>
      <c r="E3" s="29"/>
      <c r="F3" s="29"/>
      <c r="G3" s="30">
        <v>3788.3</v>
      </c>
      <c r="H3" s="31"/>
      <c r="I3" s="31"/>
      <c r="J3" s="31"/>
      <c r="K3" s="32">
        <v>1025840.5</v>
      </c>
      <c r="L3" s="33" t="s">
        <v>45</v>
      </c>
      <c r="M3" s="33" t="s">
        <v>45</v>
      </c>
      <c r="N3" s="33" t="s">
        <v>45</v>
      </c>
      <c r="O3" s="33">
        <v>270.791779954069</v>
      </c>
    </row>
    <row r="4" spans="1:15" ht="12" thickTop="1">
      <c r="A4" s="11"/>
      <c r="B4" s="12" t="s">
        <v>32</v>
      </c>
      <c r="C4" s="11"/>
      <c r="D4" s="14">
        <f>SUM(D2:D3)</f>
        <v>23452</v>
      </c>
      <c r="E4" s="14">
        <f t="shared" ref="E4:G4" si="0">SUM(E2:E3)</f>
        <v>30978.5</v>
      </c>
      <c r="F4" s="14">
        <f t="shared" si="0"/>
        <v>34889.300000000003</v>
      </c>
      <c r="G4" s="14">
        <f t="shared" si="0"/>
        <v>51696.3</v>
      </c>
      <c r="H4" s="15">
        <f>SUM(H2:H3)</f>
        <v>28512453.699999999</v>
      </c>
      <c r="I4" s="15">
        <f t="shared" ref="I4:K4" si="1">SUM(I2:I3)</f>
        <v>37751800.5</v>
      </c>
      <c r="J4" s="15">
        <f t="shared" si="1"/>
        <v>43036859.899999999</v>
      </c>
      <c r="K4" s="15">
        <f t="shared" si="1"/>
        <v>59086530.700000003</v>
      </c>
      <c r="L4" s="34">
        <f>H4/D4</f>
        <v>1215.7791958041958</v>
      </c>
      <c r="M4" s="34">
        <f t="shared" ref="M4:O4" si="2">I4/E4</f>
        <v>1218.6452055457817</v>
      </c>
      <c r="N4" s="34">
        <f t="shared" si="2"/>
        <v>1233.5260352027697</v>
      </c>
      <c r="O4" s="34">
        <f t="shared" si="2"/>
        <v>1142.9547317699719</v>
      </c>
    </row>
    <row r="9" spans="1:15">
      <c r="H9" s="36" t="s">
        <v>46</v>
      </c>
      <c r="J9" s="17">
        <f>SUM(H4:K4)</f>
        <v>168387644.80000001</v>
      </c>
    </row>
  </sheetData>
  <pageMargins left="0.7" right="0.7" top="0.75" bottom="0.75" header="0.3" footer="0.3"/>
  <ignoredErrors>
    <ignoredError sqref="A2: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9FD3BB943054295B3E1CE82E63B71" ma:contentTypeVersion="2" ma:contentTypeDescription="Crée un document." ma:contentTypeScope="" ma:versionID="ff52ed39b83b317bbea0edf4c905bc41">
  <xsd:schema xmlns:xsd="http://www.w3.org/2001/XMLSchema" xmlns:xs="http://www.w3.org/2001/XMLSchema" xmlns:p="http://schemas.microsoft.com/office/2006/metadata/properties" xmlns:ns2="0c956ac3-3f2d-4eaf-bfd8-aab632e83a4f" targetNamespace="http://schemas.microsoft.com/office/2006/metadata/properties" ma:root="true" ma:fieldsID="ac70a2e33a3dd538a8e046187847f4e5" ns2:_="">
    <xsd:import namespace="0c956ac3-3f2d-4eaf-bfd8-aab632e83a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6ac3-3f2d-4eaf-bfd8-aab632e83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3213BD-6D61-4387-8987-FF765AEED4C6}"/>
</file>

<file path=customXml/itemProps2.xml><?xml version="1.0" encoding="utf-8"?>
<ds:datastoreItem xmlns:ds="http://schemas.openxmlformats.org/officeDocument/2006/customXml" ds:itemID="{4FD5927E-C161-45A7-A6F1-C423257DEC9A}"/>
</file>

<file path=customXml/itemProps3.xml><?xml version="1.0" encoding="utf-8"?>
<ds:datastoreItem xmlns:ds="http://schemas.openxmlformats.org/officeDocument/2006/customXml" ds:itemID="{B2FC81B9-2864-4DEE-A87A-39DC88A0CD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2009-2016</vt:lpstr>
      <vt:lpstr>2005-2008 ex-DG</vt:lpstr>
      <vt:lpstr>Feuil3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fpesty</dc:creator>
  <cp:lastModifiedBy>fpesty</cp:lastModifiedBy>
  <dcterms:created xsi:type="dcterms:W3CDTF">2017-07-19T18:37:33Z</dcterms:created>
  <dcterms:modified xsi:type="dcterms:W3CDTF">2017-08-02T18:40:41Z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0x0101001159FD3BB943054295B3E1CE82E63B71</vt:lpwstr>
  </property>
</Properties>
</file>