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20070" windowHeight="772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P4" i="1"/>
  <c r="P5"/>
  <c r="P6" s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3"/>
  <c r="P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2"/>
  <c r="J50"/>
  <c r="K50"/>
  <c r="L50"/>
  <c r="M50"/>
  <c r="N50"/>
  <c r="I50"/>
  <c r="G50"/>
  <c r="H50"/>
  <c r="F50"/>
</calcChain>
</file>

<file path=xl/sharedStrings.xml><?xml version="1.0" encoding="utf-8"?>
<sst xmlns="http://schemas.openxmlformats.org/spreadsheetml/2006/main" count="209" uniqueCount="141">
  <si>
    <t>N° FINESS</t>
  </si>
  <si>
    <t>Nom établissement</t>
  </si>
  <si>
    <t>Raison sociale établissement</t>
  </si>
  <si>
    <t>Commune</t>
  </si>
  <si>
    <t>Nbre de boites en 2014</t>
  </si>
  <si>
    <t>Nbre de boites en 2015</t>
  </si>
  <si>
    <t>Nbre de boites en 2016</t>
  </si>
  <si>
    <t>Base de remboursement en 2014</t>
  </si>
  <si>
    <t>Base de remboursement en 2015</t>
  </si>
  <si>
    <t>Base de remboursement en 2016</t>
  </si>
  <si>
    <t>Montants remboursés en 2014</t>
  </si>
  <si>
    <t>Montants remboursés en 2015</t>
  </si>
  <si>
    <t>Montants remboursés en 2016</t>
  </si>
  <si>
    <t>750100125</t>
  </si>
  <si>
    <t>HU PITIE SALPETRIERE APHP</t>
  </si>
  <si>
    <t>PARIS</t>
  </si>
  <si>
    <t>750100075</t>
  </si>
  <si>
    <t>HU SAINT LOUIS SITE SAINT LOUIS APHP</t>
  </si>
  <si>
    <t>PARIS CEDEX 10</t>
  </si>
  <si>
    <t>940100043</t>
  </si>
  <si>
    <t>HU PARIS SUD SITE KREMLIN BICETRE APHP</t>
  </si>
  <si>
    <t>LE KREMLIN-BICETRE</t>
  </si>
  <si>
    <t>750100091</t>
  </si>
  <si>
    <t>HU EST PARISIEN SITE ST ANTOINE APHP</t>
  </si>
  <si>
    <t>750100166</t>
  </si>
  <si>
    <t>HU PARIS CENTRE SITE COCHIN APHP</t>
  </si>
  <si>
    <t>750100232</t>
  </si>
  <si>
    <t>HU PARIS NORD SITE BICHAT APHP</t>
  </si>
  <si>
    <t>940100027</t>
  </si>
  <si>
    <t>HU HENRI MONDOR SITE HENRI MONDOR APHP</t>
  </si>
  <si>
    <t>CRETEIL</t>
  </si>
  <si>
    <t>750100273</t>
  </si>
  <si>
    <t>HU EST PARISIEN SITE TENON APHP</t>
  </si>
  <si>
    <t>750100208</t>
  </si>
  <si>
    <t>HU NECKER ENFANTS MALADES APHP</t>
  </si>
  <si>
    <t>750803447</t>
  </si>
  <si>
    <t>HU-PARIS OUEST SITE G.POMPIDOU APHP</t>
  </si>
  <si>
    <t>PARIS CEDEX 15</t>
  </si>
  <si>
    <t>750100042</t>
  </si>
  <si>
    <t>HU SAINT LOUIS SITE LARIBOISIERE APHP</t>
  </si>
  <si>
    <t>930100037</t>
  </si>
  <si>
    <t>HU PARIS SITE AVICENNE APHP</t>
  </si>
  <si>
    <t>BOBIGNY</t>
  </si>
  <si>
    <t>920100039</t>
  </si>
  <si>
    <t>HU PARIS NORD SITE BEAUJON APHP</t>
  </si>
  <si>
    <t>CLICHY</t>
  </si>
  <si>
    <t>920100013</t>
  </si>
  <si>
    <t>HU OUEST SITE AMBROISE PARE APHP</t>
  </si>
  <si>
    <t>BOULOGNE-BILLANCOURT</t>
  </si>
  <si>
    <t>750100018</t>
  </si>
  <si>
    <t>HU PARIS CENTRE SITE HOTEL DIEU APHP</t>
  </si>
  <si>
    <t>750803454</t>
  </si>
  <si>
    <t>HU ROBERT DEBRE APHP</t>
  </si>
  <si>
    <t>940100068</t>
  </si>
  <si>
    <t>HU PARIS SUD SITE PAUL BROUSSE APHP</t>
  </si>
  <si>
    <t>VILLEJUIF</t>
  </si>
  <si>
    <t>920100021</t>
  </si>
  <si>
    <t>HU-PARIS SUD SITE ANTOINE BECLERE APHP</t>
  </si>
  <si>
    <t>CLAMART</t>
  </si>
  <si>
    <t>930100045</t>
  </si>
  <si>
    <t>HU PARIS SITE JEAN VERDIER APHP</t>
  </si>
  <si>
    <t>BONDY</t>
  </si>
  <si>
    <t>920100047</t>
  </si>
  <si>
    <t>HU-PARIS NORD SITE LOUIS MOURIER APHP</t>
  </si>
  <si>
    <t>COLOMBES</t>
  </si>
  <si>
    <t>750100109</t>
  </si>
  <si>
    <t>HU EST PARISIEN SITE TROUSSEAU APHP</t>
  </si>
  <si>
    <t>920100054</t>
  </si>
  <si>
    <t>HU PARIS SITE RAYMOND POINCARE APHP</t>
  </si>
  <si>
    <t>GARCHES</t>
  </si>
  <si>
    <t>750100083</t>
  </si>
  <si>
    <t>HU EST PARISIEN SITE ROTHSCHILD APHP</t>
  </si>
  <si>
    <t>750100182</t>
  </si>
  <si>
    <t>GPE HOSP COCHIN-SAINT VINCENT DE PAUL</t>
  </si>
  <si>
    <t>940100035</t>
  </si>
  <si>
    <t>HU-P.SALPETRIERE SITE CHARLE FOIX APHP</t>
  </si>
  <si>
    <t>IVRY-SUR-SEINE</t>
  </si>
  <si>
    <t>920100062</t>
  </si>
  <si>
    <t>HU PARIS OUEST SITE CELTON APHP</t>
  </si>
  <si>
    <t>ISSY -LES- MOULINEAUX  CE</t>
  </si>
  <si>
    <t>750100315</t>
  </si>
  <si>
    <t>MAISON MEDICALE ROCHEFOUCAULD APHP</t>
  </si>
  <si>
    <t>940100019</t>
  </si>
  <si>
    <t>HU HENRI MONDOR  CHENEVIER APHP</t>
  </si>
  <si>
    <t>750100141</t>
  </si>
  <si>
    <t>GPE HOSP BROUSSAIS-HEGP</t>
  </si>
  <si>
    <t>750801441</t>
  </si>
  <si>
    <t>HU PARIS CENTRE SITE BROCA APHP</t>
  </si>
  <si>
    <t>750100299</t>
  </si>
  <si>
    <t>HU-PARIS IDF SITE SAINTE PERINE APHP</t>
  </si>
  <si>
    <t>940100050</t>
  </si>
  <si>
    <t>HU-HENRI MONDOR SITE E.ROUX APHP</t>
  </si>
  <si>
    <t>LIMEIL- BREVANNES CEDEX</t>
  </si>
  <si>
    <t>930100011</t>
  </si>
  <si>
    <t>HU-PARIS SSTDENIS SITE MURET - APHP</t>
  </si>
  <si>
    <t>SEVRAN</t>
  </si>
  <si>
    <t>750100067</t>
  </si>
  <si>
    <t>HU SAINT LOUIS SITE FERNAND WIDAL APHP</t>
  </si>
  <si>
    <t>750041543</t>
  </si>
  <si>
    <t>HU PARIS NORD SITE BRETONNEAU  APHP</t>
  </si>
  <si>
    <t>PARIS 18EME</t>
  </si>
  <si>
    <t>910100023</t>
  </si>
  <si>
    <t>HU HENRI MONDOR SITE JOFFRE APHP</t>
  </si>
  <si>
    <t>DRAVEIL</t>
  </si>
  <si>
    <t>910100015</t>
  </si>
  <si>
    <t>HU-HENRI MONDOR SITE CLEMENCEAU APHP</t>
  </si>
  <si>
    <t>CHAMPCUEIL</t>
  </si>
  <si>
    <t>910100031</t>
  </si>
  <si>
    <t>HU-HENRI MONDOR SITE DUPUYTREN APHP</t>
  </si>
  <si>
    <t>750100216</t>
  </si>
  <si>
    <t>HU PARIS OUEST SITE VAUGIRARD APHP</t>
  </si>
  <si>
    <t>640790150</t>
  </si>
  <si>
    <t>HOPITAL MARIN VILLE PARIS</t>
  </si>
  <si>
    <t>HENDAYE CEDEX</t>
  </si>
  <si>
    <t>620100016</t>
  </si>
  <si>
    <t>HOP MARITIME DE BERCK</t>
  </si>
  <si>
    <t>BERCK SUR MER.CEDEX.</t>
  </si>
  <si>
    <t>600100101</t>
  </si>
  <si>
    <t>CH AP-HP LIANCOURT</t>
  </si>
  <si>
    <t>LABRUYERE</t>
  </si>
  <si>
    <t>830100012</t>
  </si>
  <si>
    <t>APHP HOPITAL SAN SALVADOUR</t>
  </si>
  <si>
    <t>HYERES CEDEX</t>
  </si>
  <si>
    <t>950100016</t>
  </si>
  <si>
    <t>HOPITAL ADELAIDE HAUTVAL APHP</t>
  </si>
  <si>
    <t>VILLIERS LE BEL</t>
  </si>
  <si>
    <t>750802258</t>
  </si>
  <si>
    <t>CMP ENFANTS AP-HP BICHAT 75I12</t>
  </si>
  <si>
    <t>PARIS 18</t>
  </si>
  <si>
    <t>950100024</t>
  </si>
  <si>
    <t>HU-EST PARISIEN SITE ROCHE-GUYON APHP</t>
  </si>
  <si>
    <t>LA ROCHE GUYON</t>
  </si>
  <si>
    <t>750100356</t>
  </si>
  <si>
    <t>UNITE GERONTIQUE LA COLLEGIALE (AP-HP)</t>
  </si>
  <si>
    <t>750801797</t>
  </si>
  <si>
    <t>CMP AP-HP ROBERT DEBRE</t>
  </si>
  <si>
    <t>PARIS 20</t>
  </si>
  <si>
    <t>TOTAUX</t>
  </si>
  <si>
    <t>Rang</t>
  </si>
  <si>
    <t>% évolution 2016 vs 2015</t>
  </si>
  <si>
    <t>% Cumul montants remb 2016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</si>
</sst>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0.0%"/>
  </numFmts>
  <fonts count="5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3" fontId="1" fillId="0" borderId="0" xfId="0" applyNumberFormat="1" applyFont="1"/>
    <xf numFmtId="164" fontId="1" fillId="0" borderId="0" xfId="0" applyNumberFormat="1" applyFont="1"/>
    <xf numFmtId="0" fontId="4" fillId="0" borderId="1" xfId="1" applyFont="1" applyFill="1" applyBorder="1" applyAlignment="1">
      <alignment wrapText="1"/>
    </xf>
    <xf numFmtId="3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Fill="1" applyBorder="1" applyAlignment="1">
      <alignment horizontal="right" wrapText="1"/>
    </xf>
    <xf numFmtId="0" fontId="1" fillId="0" borderId="1" xfId="0" applyFon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0" fontId="2" fillId="2" borderId="2" xfId="1" applyFont="1" applyFill="1" applyBorder="1" applyAlignment="1">
      <alignment horizontal="left" vertical="top" wrapText="1"/>
    </xf>
    <xf numFmtId="0" fontId="0" fillId="0" borderId="1" xfId="0" applyBorder="1"/>
    <xf numFmtId="165" fontId="1" fillId="0" borderId="1" xfId="0" applyNumberFormat="1" applyFont="1" applyBorder="1"/>
    <xf numFmtId="0" fontId="1" fillId="0" borderId="4" xfId="0" applyFont="1" applyBorder="1"/>
    <xf numFmtId="165" fontId="1" fillId="0" borderId="3" xfId="0" applyNumberFormat="1" applyFont="1" applyBorder="1"/>
  </cellXfs>
  <cellStyles count="2">
    <cellStyle name="Normal" xfId="0" builtinId="0"/>
    <cellStyle name="Normal_Feuil1" xfId="1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tabSelected="1" topLeftCell="C1" workbookViewId="0">
      <pane xSplit="6720" ySplit="900" topLeftCell="F2" activePane="bottomRight"/>
      <selection activeCell="O49" sqref="O49:P49"/>
      <selection pane="topRight" activeCell="F1" sqref="F1"/>
      <selection pane="bottomLeft" activeCell="C2" sqref="C2"/>
      <selection pane="bottomRight" activeCell="P49" sqref="P49"/>
    </sheetView>
  </sheetViews>
  <sheetFormatPr baseColWidth="10" defaultRowHeight="11.25"/>
  <cols>
    <col min="1" max="1" width="10.1640625" style="1" bestFit="1" customWidth="1"/>
    <col min="2" max="2" width="40" style="1" bestFit="1" customWidth="1"/>
    <col min="3" max="3" width="5.6640625" style="1" bestFit="1" customWidth="1"/>
    <col min="4" max="4" width="40" style="1" bestFit="1" customWidth="1"/>
    <col min="5" max="5" width="25.1640625" style="1" bestFit="1" customWidth="1"/>
    <col min="6" max="8" width="12" style="3"/>
    <col min="9" max="11" width="16.33203125" style="4" customWidth="1"/>
    <col min="12" max="14" width="12.6640625" style="4" bestFit="1" customWidth="1"/>
    <col min="15" max="16384" width="12" style="1"/>
  </cols>
  <sheetData>
    <row r="1" spans="1:16" s="2" customFormat="1" ht="33.75">
      <c r="A1" s="11" t="s">
        <v>0</v>
      </c>
      <c r="B1" s="11" t="s">
        <v>1</v>
      </c>
      <c r="C1" s="11" t="s">
        <v>138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139</v>
      </c>
      <c r="P1" s="11" t="s">
        <v>140</v>
      </c>
    </row>
    <row r="2" spans="1:16">
      <c r="A2" s="5" t="s">
        <v>13</v>
      </c>
      <c r="B2" s="5" t="s">
        <v>14</v>
      </c>
      <c r="C2" s="5">
        <v>1</v>
      </c>
      <c r="D2" s="5" t="s">
        <v>14</v>
      </c>
      <c r="E2" s="5" t="s">
        <v>15</v>
      </c>
      <c r="F2" s="6">
        <v>3536152</v>
      </c>
      <c r="G2" s="6">
        <v>3664896</v>
      </c>
      <c r="H2" s="6">
        <v>3744629</v>
      </c>
      <c r="I2" s="7">
        <v>118629061.93000001</v>
      </c>
      <c r="J2" s="7">
        <v>119706314.94</v>
      </c>
      <c r="K2" s="7">
        <v>120990965.34</v>
      </c>
      <c r="L2" s="7">
        <v>112380657.36</v>
      </c>
      <c r="M2" s="7">
        <v>113660728.14</v>
      </c>
      <c r="N2" s="7">
        <v>114981258.25</v>
      </c>
      <c r="O2" s="13">
        <f>IF(M2&lt;&gt;0,(N2-M2)/M2,"ND")</f>
        <v>1.1618173942836747E-2</v>
      </c>
      <c r="P2" s="13">
        <f>N2/N$50</f>
        <v>0.13555238631613226</v>
      </c>
    </row>
    <row r="3" spans="1:16">
      <c r="A3" s="5" t="s">
        <v>16</v>
      </c>
      <c r="B3" s="5" t="s">
        <v>17</v>
      </c>
      <c r="C3" s="5">
        <v>2</v>
      </c>
      <c r="D3" s="5" t="s">
        <v>17</v>
      </c>
      <c r="E3" s="5" t="s">
        <v>18</v>
      </c>
      <c r="F3" s="6">
        <v>1433062</v>
      </c>
      <c r="G3" s="6">
        <v>1506524</v>
      </c>
      <c r="H3" s="6">
        <v>1595450</v>
      </c>
      <c r="I3" s="7">
        <v>86388668.540000007</v>
      </c>
      <c r="J3" s="7">
        <v>89217126.439999998</v>
      </c>
      <c r="K3" s="7">
        <v>95367103.829999998</v>
      </c>
      <c r="L3" s="7">
        <v>82842913.329999998</v>
      </c>
      <c r="M3" s="7">
        <v>85691774.370000005</v>
      </c>
      <c r="N3" s="7">
        <v>91718036.959999993</v>
      </c>
      <c r="O3" s="13">
        <f t="shared" ref="O3:O49" si="0">IF(M3&lt;&gt;0,(N3-M3)/M3,"ND")</f>
        <v>7.0324866468277195E-2</v>
      </c>
      <c r="P3" s="13">
        <f>(N3/N$50)+P2</f>
        <v>0.2436795625827845</v>
      </c>
    </row>
    <row r="4" spans="1:16">
      <c r="A4" s="5" t="s">
        <v>19</v>
      </c>
      <c r="B4" s="5" t="s">
        <v>20</v>
      </c>
      <c r="C4" s="5">
        <v>3</v>
      </c>
      <c r="D4" s="5" t="s">
        <v>20</v>
      </c>
      <c r="E4" s="5" t="s">
        <v>21</v>
      </c>
      <c r="F4" s="6">
        <v>1392539</v>
      </c>
      <c r="G4" s="6">
        <v>1513563</v>
      </c>
      <c r="H4" s="6">
        <v>1601936</v>
      </c>
      <c r="I4" s="7">
        <v>68936611.340000004</v>
      </c>
      <c r="J4" s="7">
        <v>73180718.629999995</v>
      </c>
      <c r="K4" s="7">
        <v>74096078.290000007</v>
      </c>
      <c r="L4" s="7">
        <v>66471945.509999998</v>
      </c>
      <c r="M4" s="7">
        <v>70658809.049999997</v>
      </c>
      <c r="N4" s="7">
        <v>71396626.829999998</v>
      </c>
      <c r="O4" s="13">
        <f t="shared" si="0"/>
        <v>1.0441978713197703E-2</v>
      </c>
      <c r="P4" s="13">
        <f t="shared" ref="P4:P49" si="1">(N4/N$50)+P3</f>
        <v>0.32784965507460928</v>
      </c>
    </row>
    <row r="5" spans="1:16">
      <c r="A5" s="5" t="s">
        <v>22</v>
      </c>
      <c r="B5" s="5" t="s">
        <v>23</v>
      </c>
      <c r="C5" s="5">
        <v>4</v>
      </c>
      <c r="D5" s="5" t="s">
        <v>23</v>
      </c>
      <c r="E5" s="5" t="s">
        <v>15</v>
      </c>
      <c r="F5" s="6">
        <v>1418543</v>
      </c>
      <c r="G5" s="6">
        <v>1454896</v>
      </c>
      <c r="H5" s="6">
        <v>1468842</v>
      </c>
      <c r="I5" s="7">
        <v>62880981.759999998</v>
      </c>
      <c r="J5" s="7">
        <v>65160549.869999997</v>
      </c>
      <c r="K5" s="7">
        <v>70257654.909999996</v>
      </c>
      <c r="L5" s="7">
        <v>59984130.299999997</v>
      </c>
      <c r="M5" s="7">
        <v>62394236.43</v>
      </c>
      <c r="N5" s="7">
        <v>67446087.840000004</v>
      </c>
      <c r="O5" s="13">
        <f t="shared" si="0"/>
        <v>8.0966635687058502E-2</v>
      </c>
      <c r="P5" s="13">
        <f t="shared" si="1"/>
        <v>0.40736242344701024</v>
      </c>
    </row>
    <row r="6" spans="1:16">
      <c r="A6" s="5" t="s">
        <v>24</v>
      </c>
      <c r="B6" s="5" t="s">
        <v>25</v>
      </c>
      <c r="C6" s="5">
        <v>5</v>
      </c>
      <c r="D6" s="5" t="s">
        <v>25</v>
      </c>
      <c r="E6" s="5" t="s">
        <v>15</v>
      </c>
      <c r="F6" s="6">
        <v>1968361</v>
      </c>
      <c r="G6" s="6">
        <v>2063503</v>
      </c>
      <c r="H6" s="6">
        <v>2140081</v>
      </c>
      <c r="I6" s="7">
        <v>62615440.149999999</v>
      </c>
      <c r="J6" s="7">
        <v>66337416.68</v>
      </c>
      <c r="K6" s="7">
        <v>66627922.509999998</v>
      </c>
      <c r="L6" s="7">
        <v>59011045.609999999</v>
      </c>
      <c r="M6" s="7">
        <v>62629995.850000001</v>
      </c>
      <c r="N6" s="7">
        <v>63102953.219999999</v>
      </c>
      <c r="O6" s="13">
        <f t="shared" si="0"/>
        <v>7.5516110704004985E-3</v>
      </c>
      <c r="P6" s="13">
        <f t="shared" si="1"/>
        <v>0.48175503336234193</v>
      </c>
    </row>
    <row r="7" spans="1:16">
      <c r="A7" s="5" t="s">
        <v>26</v>
      </c>
      <c r="B7" s="5" t="s">
        <v>27</v>
      </c>
      <c r="C7" s="5">
        <v>6</v>
      </c>
      <c r="D7" s="5" t="s">
        <v>27</v>
      </c>
      <c r="E7" s="5" t="s">
        <v>15</v>
      </c>
      <c r="F7" s="6">
        <v>1774384</v>
      </c>
      <c r="G7" s="6">
        <v>1851014</v>
      </c>
      <c r="H7" s="6">
        <v>1915013</v>
      </c>
      <c r="I7" s="7">
        <v>59235336.240000002</v>
      </c>
      <c r="J7" s="7">
        <v>61580488.32</v>
      </c>
      <c r="K7" s="7">
        <v>66664481.32</v>
      </c>
      <c r="L7" s="7">
        <v>55874589.399999999</v>
      </c>
      <c r="M7" s="7">
        <v>58172524.310000002</v>
      </c>
      <c r="N7" s="7">
        <v>62901807.149999999</v>
      </c>
      <c r="O7" s="13">
        <f t="shared" si="0"/>
        <v>8.1297535152467515E-2</v>
      </c>
      <c r="P7" s="13">
        <f t="shared" si="1"/>
        <v>0.55591051045966833</v>
      </c>
    </row>
    <row r="8" spans="1:16">
      <c r="A8" s="5" t="s">
        <v>28</v>
      </c>
      <c r="B8" s="5" t="s">
        <v>29</v>
      </c>
      <c r="C8" s="5">
        <v>7</v>
      </c>
      <c r="D8" s="5" t="s">
        <v>29</v>
      </c>
      <c r="E8" s="5" t="s">
        <v>30</v>
      </c>
      <c r="F8" s="6">
        <v>1604931</v>
      </c>
      <c r="G8" s="6">
        <v>1675155</v>
      </c>
      <c r="H8" s="6">
        <v>1772780</v>
      </c>
      <c r="I8" s="7">
        <v>57587475.93</v>
      </c>
      <c r="J8" s="7">
        <v>59175623.990000002</v>
      </c>
      <c r="K8" s="7">
        <v>62719334.869999997</v>
      </c>
      <c r="L8" s="7">
        <v>54991464.859999999</v>
      </c>
      <c r="M8" s="7">
        <v>56625092.640000001</v>
      </c>
      <c r="N8" s="7">
        <v>59792277.170000002</v>
      </c>
      <c r="O8" s="13">
        <f t="shared" si="0"/>
        <v>5.5932527124250564E-2</v>
      </c>
      <c r="P8" s="13">
        <f t="shared" si="1"/>
        <v>0.62640013613454737</v>
      </c>
    </row>
    <row r="9" spans="1:16">
      <c r="A9" s="5" t="s">
        <v>31</v>
      </c>
      <c r="B9" s="5" t="s">
        <v>32</v>
      </c>
      <c r="C9" s="5">
        <v>8</v>
      </c>
      <c r="D9" s="5" t="s">
        <v>32</v>
      </c>
      <c r="E9" s="5" t="s">
        <v>15</v>
      </c>
      <c r="F9" s="6">
        <v>1266284</v>
      </c>
      <c r="G9" s="6">
        <v>1284997</v>
      </c>
      <c r="H9" s="6">
        <v>1339191</v>
      </c>
      <c r="I9" s="7">
        <v>50653403.5</v>
      </c>
      <c r="J9" s="7">
        <v>48414405.979999997</v>
      </c>
      <c r="K9" s="7">
        <v>49556038.530000001</v>
      </c>
      <c r="L9" s="7">
        <v>48108993.200000003</v>
      </c>
      <c r="M9" s="7">
        <v>46146415.07</v>
      </c>
      <c r="N9" s="7">
        <v>47262832.289999999</v>
      </c>
      <c r="O9" s="13">
        <f t="shared" si="0"/>
        <v>2.4192934994115865E-2</v>
      </c>
      <c r="P9" s="13">
        <f t="shared" si="1"/>
        <v>0.68211869234515177</v>
      </c>
    </row>
    <row r="10" spans="1:16">
      <c r="A10" s="5" t="s">
        <v>33</v>
      </c>
      <c r="B10" s="5" t="s">
        <v>34</v>
      </c>
      <c r="C10" s="5">
        <v>9</v>
      </c>
      <c r="D10" s="5" t="s">
        <v>34</v>
      </c>
      <c r="E10" s="5" t="s">
        <v>15</v>
      </c>
      <c r="F10" s="6">
        <v>1148282</v>
      </c>
      <c r="G10" s="6">
        <v>1203930</v>
      </c>
      <c r="H10" s="6">
        <v>1269231</v>
      </c>
      <c r="I10" s="7">
        <v>40447970.079999998</v>
      </c>
      <c r="J10" s="7">
        <v>42021199.840000004</v>
      </c>
      <c r="K10" s="7">
        <v>46172246.810000002</v>
      </c>
      <c r="L10" s="7">
        <v>38804087.700000003</v>
      </c>
      <c r="M10" s="7">
        <v>40328159.289999999</v>
      </c>
      <c r="N10" s="7">
        <v>44415061.549999997</v>
      </c>
      <c r="O10" s="13">
        <f t="shared" si="0"/>
        <v>0.10134115545941641</v>
      </c>
      <c r="P10" s="13">
        <f t="shared" si="1"/>
        <v>0.73447998733454967</v>
      </c>
    </row>
    <row r="11" spans="1:16">
      <c r="A11" s="5" t="s">
        <v>35</v>
      </c>
      <c r="B11" s="5" t="s">
        <v>36</v>
      </c>
      <c r="C11" s="5">
        <v>10</v>
      </c>
      <c r="D11" s="5" t="s">
        <v>36</v>
      </c>
      <c r="E11" s="5" t="s">
        <v>37</v>
      </c>
      <c r="F11" s="6">
        <v>1233147</v>
      </c>
      <c r="G11" s="6">
        <v>1274711</v>
      </c>
      <c r="H11" s="6">
        <v>1233923</v>
      </c>
      <c r="I11" s="7">
        <v>40594871.039999999</v>
      </c>
      <c r="J11" s="7">
        <v>40006237.630000003</v>
      </c>
      <c r="K11" s="7">
        <v>37627059.789999999</v>
      </c>
      <c r="L11" s="7">
        <v>38394280.579999998</v>
      </c>
      <c r="M11" s="7">
        <v>37925431.520000003</v>
      </c>
      <c r="N11" s="7">
        <v>35635001.399999999</v>
      </c>
      <c r="O11" s="13">
        <f t="shared" si="0"/>
        <v>-6.0392987718337357E-2</v>
      </c>
      <c r="P11" s="13">
        <f t="shared" si="1"/>
        <v>0.77649039450583068</v>
      </c>
    </row>
    <row r="12" spans="1:16">
      <c r="A12" s="5" t="s">
        <v>38</v>
      </c>
      <c r="B12" s="5" t="s">
        <v>39</v>
      </c>
      <c r="C12" s="5">
        <v>11</v>
      </c>
      <c r="D12" s="5" t="s">
        <v>39</v>
      </c>
      <c r="E12" s="5" t="s">
        <v>15</v>
      </c>
      <c r="F12" s="6">
        <v>1317424</v>
      </c>
      <c r="G12" s="6">
        <v>1310350</v>
      </c>
      <c r="H12" s="6">
        <v>1308362</v>
      </c>
      <c r="I12" s="7">
        <v>33504826.109999999</v>
      </c>
      <c r="J12" s="7">
        <v>33825867.729999997</v>
      </c>
      <c r="K12" s="7">
        <v>33160197.079999998</v>
      </c>
      <c r="L12" s="7">
        <v>30359942.25</v>
      </c>
      <c r="M12" s="7">
        <v>30966121.170000002</v>
      </c>
      <c r="N12" s="7">
        <v>30360277.210000001</v>
      </c>
      <c r="O12" s="13">
        <f t="shared" si="0"/>
        <v>-1.9564735172157854E-2</v>
      </c>
      <c r="P12" s="13">
        <f t="shared" si="1"/>
        <v>0.81228238432809186</v>
      </c>
    </row>
    <row r="13" spans="1:16">
      <c r="A13" s="5" t="s">
        <v>40</v>
      </c>
      <c r="B13" s="5" t="s">
        <v>41</v>
      </c>
      <c r="C13" s="5">
        <v>12</v>
      </c>
      <c r="D13" s="5" t="s">
        <v>41</v>
      </c>
      <c r="E13" s="5" t="s">
        <v>42</v>
      </c>
      <c r="F13" s="6">
        <v>873489</v>
      </c>
      <c r="G13" s="6">
        <v>933400</v>
      </c>
      <c r="H13" s="6">
        <v>1003305</v>
      </c>
      <c r="I13" s="7">
        <v>23496764.27</v>
      </c>
      <c r="J13" s="7">
        <v>25150334.82</v>
      </c>
      <c r="K13" s="7">
        <v>27070205.449999999</v>
      </c>
      <c r="L13" s="7">
        <v>21776431.690000001</v>
      </c>
      <c r="M13" s="7">
        <v>23573572.079999998</v>
      </c>
      <c r="N13" s="7">
        <v>25365874.280000001</v>
      </c>
      <c r="O13" s="13">
        <f t="shared" si="0"/>
        <v>7.6030149097370187E-2</v>
      </c>
      <c r="P13" s="13">
        <f t="shared" si="1"/>
        <v>0.84218642992631443</v>
      </c>
    </row>
    <row r="14" spans="1:16">
      <c r="A14" s="5" t="s">
        <v>43</v>
      </c>
      <c r="B14" s="5" t="s">
        <v>44</v>
      </c>
      <c r="C14" s="5">
        <v>13</v>
      </c>
      <c r="D14" s="5" t="s">
        <v>44</v>
      </c>
      <c r="E14" s="5" t="s">
        <v>45</v>
      </c>
      <c r="F14" s="6">
        <v>672295</v>
      </c>
      <c r="G14" s="6">
        <v>738611</v>
      </c>
      <c r="H14" s="6">
        <v>785368</v>
      </c>
      <c r="I14" s="7">
        <v>21758164.66</v>
      </c>
      <c r="J14" s="7">
        <v>22488162.23</v>
      </c>
      <c r="K14" s="7">
        <v>25527435.780000001</v>
      </c>
      <c r="L14" s="7">
        <v>20458058.129999999</v>
      </c>
      <c r="M14" s="7">
        <v>21280458.890000001</v>
      </c>
      <c r="N14" s="7">
        <v>24276652.27</v>
      </c>
      <c r="O14" s="13">
        <f t="shared" si="0"/>
        <v>0.14079552492206612</v>
      </c>
      <c r="P14" s="13">
        <f t="shared" si="1"/>
        <v>0.8708063824042257</v>
      </c>
    </row>
    <row r="15" spans="1:16">
      <c r="A15" s="5" t="s">
        <v>46</v>
      </c>
      <c r="B15" s="5" t="s">
        <v>47</v>
      </c>
      <c r="C15" s="5">
        <v>14</v>
      </c>
      <c r="D15" s="5" t="s">
        <v>47</v>
      </c>
      <c r="E15" s="5" t="s">
        <v>48</v>
      </c>
      <c r="F15" s="6">
        <v>690196</v>
      </c>
      <c r="G15" s="6">
        <v>708363</v>
      </c>
      <c r="H15" s="6">
        <v>773451</v>
      </c>
      <c r="I15" s="7">
        <v>19389368.300000001</v>
      </c>
      <c r="J15" s="7">
        <v>20597023.34</v>
      </c>
      <c r="K15" s="7">
        <v>22550559.579999998</v>
      </c>
      <c r="L15" s="7">
        <v>17875919.199999999</v>
      </c>
      <c r="M15" s="7">
        <v>19114326.109999999</v>
      </c>
      <c r="N15" s="7">
        <v>20919378.399999999</v>
      </c>
      <c r="O15" s="13">
        <f t="shared" si="0"/>
        <v>9.4434524116215321E-2</v>
      </c>
      <c r="P15" s="13">
        <f t="shared" si="1"/>
        <v>0.89546841607413596</v>
      </c>
    </row>
    <row r="16" spans="1:16">
      <c r="A16" s="5" t="s">
        <v>49</v>
      </c>
      <c r="B16" s="5" t="s">
        <v>50</v>
      </c>
      <c r="C16" s="5">
        <v>15</v>
      </c>
      <c r="D16" s="5" t="s">
        <v>50</v>
      </c>
      <c r="E16" s="5" t="s">
        <v>15</v>
      </c>
      <c r="F16" s="6">
        <v>535318</v>
      </c>
      <c r="G16" s="6">
        <v>471912</v>
      </c>
      <c r="H16" s="6">
        <v>443083</v>
      </c>
      <c r="I16" s="7">
        <v>17460967.960000001</v>
      </c>
      <c r="J16" s="7">
        <v>15549072.109999999</v>
      </c>
      <c r="K16" s="7">
        <v>17441804.510000002</v>
      </c>
      <c r="L16" s="7">
        <v>16338060.779999999</v>
      </c>
      <c r="M16" s="7">
        <v>14586373.75</v>
      </c>
      <c r="N16" s="7">
        <v>16519275.98</v>
      </c>
      <c r="O16" s="13">
        <f t="shared" si="0"/>
        <v>0.13251423987404687</v>
      </c>
      <c r="P16" s="13">
        <f t="shared" si="1"/>
        <v>0.91494313146153483</v>
      </c>
    </row>
    <row r="17" spans="1:16">
      <c r="A17" s="5" t="s">
        <v>51</v>
      </c>
      <c r="B17" s="5" t="s">
        <v>52</v>
      </c>
      <c r="C17" s="5">
        <v>16</v>
      </c>
      <c r="D17" s="5" t="s">
        <v>52</v>
      </c>
      <c r="E17" s="5" t="s">
        <v>15</v>
      </c>
      <c r="F17" s="6">
        <v>551414</v>
      </c>
      <c r="G17" s="6">
        <v>570505</v>
      </c>
      <c r="H17" s="6">
        <v>581835</v>
      </c>
      <c r="I17" s="7">
        <v>12600153.4</v>
      </c>
      <c r="J17" s="7">
        <v>12234114.800000001</v>
      </c>
      <c r="K17" s="7">
        <v>12995440.460000001</v>
      </c>
      <c r="L17" s="7">
        <v>11682240.41</v>
      </c>
      <c r="M17" s="7">
        <v>11367692.58</v>
      </c>
      <c r="N17" s="7">
        <v>12061095.210000001</v>
      </c>
      <c r="O17" s="13">
        <f t="shared" si="0"/>
        <v>6.0997658506349299E-2</v>
      </c>
      <c r="P17" s="13">
        <f t="shared" si="1"/>
        <v>0.92916205950411057</v>
      </c>
    </row>
    <row r="18" spans="1:16">
      <c r="A18" s="5" t="s">
        <v>53</v>
      </c>
      <c r="B18" s="5" t="s">
        <v>54</v>
      </c>
      <c r="C18" s="5">
        <v>17</v>
      </c>
      <c r="D18" s="5" t="s">
        <v>54</v>
      </c>
      <c r="E18" s="5" t="s">
        <v>55</v>
      </c>
      <c r="F18" s="6">
        <v>311261</v>
      </c>
      <c r="G18" s="6">
        <v>310081</v>
      </c>
      <c r="H18" s="6">
        <v>323715</v>
      </c>
      <c r="I18" s="7">
        <v>12159320.9</v>
      </c>
      <c r="J18" s="7">
        <v>11062795.199999999</v>
      </c>
      <c r="K18" s="7">
        <v>11683565.390000001</v>
      </c>
      <c r="L18" s="7">
        <v>11656560.33</v>
      </c>
      <c r="M18" s="7">
        <v>10647973.52</v>
      </c>
      <c r="N18" s="7">
        <v>11197325.42</v>
      </c>
      <c r="O18" s="13">
        <f t="shared" si="0"/>
        <v>5.1592154973728786E-2</v>
      </c>
      <c r="P18" s="13">
        <f t="shared" si="1"/>
        <v>0.94236268197198381</v>
      </c>
    </row>
    <row r="19" spans="1:16">
      <c r="A19" s="5" t="s">
        <v>56</v>
      </c>
      <c r="B19" s="5" t="s">
        <v>57</v>
      </c>
      <c r="C19" s="5">
        <v>18</v>
      </c>
      <c r="D19" s="5" t="s">
        <v>57</v>
      </c>
      <c r="E19" s="5" t="s">
        <v>58</v>
      </c>
      <c r="F19" s="6">
        <v>428706</v>
      </c>
      <c r="G19" s="6">
        <v>461747</v>
      </c>
      <c r="H19" s="6">
        <v>491459</v>
      </c>
      <c r="I19" s="7">
        <v>10070559.43</v>
      </c>
      <c r="J19" s="7">
        <v>11101962.32</v>
      </c>
      <c r="K19" s="7">
        <v>11348120.57</v>
      </c>
      <c r="L19" s="7">
        <v>9146424.5999999996</v>
      </c>
      <c r="M19" s="7">
        <v>10314412.27</v>
      </c>
      <c r="N19" s="7">
        <v>10550153.779999999</v>
      </c>
      <c r="O19" s="13">
        <f t="shared" si="0"/>
        <v>2.2855544632985645E-2</v>
      </c>
      <c r="P19" s="13">
        <f t="shared" si="1"/>
        <v>0.95480034827210158</v>
      </c>
    </row>
    <row r="20" spans="1:16">
      <c r="A20" s="5" t="s">
        <v>59</v>
      </c>
      <c r="B20" s="5" t="s">
        <v>60</v>
      </c>
      <c r="C20" s="5">
        <v>19</v>
      </c>
      <c r="D20" s="5" t="s">
        <v>60</v>
      </c>
      <c r="E20" s="5" t="s">
        <v>61</v>
      </c>
      <c r="F20" s="6">
        <v>471002</v>
      </c>
      <c r="G20" s="6">
        <v>463087</v>
      </c>
      <c r="H20" s="6">
        <v>465094</v>
      </c>
      <c r="I20" s="7">
        <v>11289718.6</v>
      </c>
      <c r="J20" s="7">
        <v>10854573.99</v>
      </c>
      <c r="K20" s="7">
        <v>10660537.1</v>
      </c>
      <c r="L20" s="7">
        <v>10345840.779999999</v>
      </c>
      <c r="M20" s="7">
        <v>10023398.300000001</v>
      </c>
      <c r="N20" s="7">
        <v>9864562.5199999996</v>
      </c>
      <c r="O20" s="13">
        <f t="shared" si="0"/>
        <v>-1.5846499884176125E-2</v>
      </c>
      <c r="P20" s="13">
        <f t="shared" si="1"/>
        <v>0.96642976518666801</v>
      </c>
    </row>
    <row r="21" spans="1:16">
      <c r="A21" s="5" t="s">
        <v>62</v>
      </c>
      <c r="B21" s="5" t="s">
        <v>63</v>
      </c>
      <c r="C21" s="5">
        <v>20</v>
      </c>
      <c r="D21" s="5" t="s">
        <v>63</v>
      </c>
      <c r="E21" s="5" t="s">
        <v>64</v>
      </c>
      <c r="F21" s="6">
        <v>455460</v>
      </c>
      <c r="G21" s="6">
        <v>490369</v>
      </c>
      <c r="H21" s="6">
        <v>490232</v>
      </c>
      <c r="I21" s="7">
        <v>9863979.4199999999</v>
      </c>
      <c r="J21" s="7">
        <v>10079441.08</v>
      </c>
      <c r="K21" s="7">
        <v>10456092.67</v>
      </c>
      <c r="L21" s="7">
        <v>8980155.2300000004</v>
      </c>
      <c r="M21" s="7">
        <v>9260245.7300000004</v>
      </c>
      <c r="N21" s="7">
        <v>9655480.1199999992</v>
      </c>
      <c r="O21" s="13">
        <f t="shared" si="0"/>
        <v>4.2680766960597569E-2</v>
      </c>
      <c r="P21" s="13">
        <f t="shared" si="1"/>
        <v>0.97781269307608321</v>
      </c>
    </row>
    <row r="22" spans="1:16">
      <c r="A22" s="5" t="s">
        <v>65</v>
      </c>
      <c r="B22" s="5" t="s">
        <v>66</v>
      </c>
      <c r="C22" s="5">
        <v>21</v>
      </c>
      <c r="D22" s="5" t="s">
        <v>66</v>
      </c>
      <c r="E22" s="5" t="s">
        <v>15</v>
      </c>
      <c r="F22" s="6">
        <v>386773</v>
      </c>
      <c r="G22" s="6">
        <v>378257</v>
      </c>
      <c r="H22" s="6">
        <v>388586</v>
      </c>
      <c r="I22" s="7">
        <v>8097462</v>
      </c>
      <c r="J22" s="7">
        <v>7563182.7800000003</v>
      </c>
      <c r="K22" s="7">
        <v>7947572.2999999998</v>
      </c>
      <c r="L22" s="7">
        <v>7257851.3700000001</v>
      </c>
      <c r="M22" s="7">
        <v>6849339.25</v>
      </c>
      <c r="N22" s="7">
        <v>7223838.2800000003</v>
      </c>
      <c r="O22" s="13">
        <f t="shared" si="0"/>
        <v>5.4676665344033044E-2</v>
      </c>
      <c r="P22" s="13">
        <f t="shared" si="1"/>
        <v>0.98632893765471497</v>
      </c>
    </row>
    <row r="23" spans="1:16">
      <c r="A23" s="5" t="s">
        <v>67</v>
      </c>
      <c r="B23" s="5" t="s">
        <v>68</v>
      </c>
      <c r="C23" s="5">
        <v>22</v>
      </c>
      <c r="D23" s="5" t="s">
        <v>68</v>
      </c>
      <c r="E23" s="5" t="s">
        <v>69</v>
      </c>
      <c r="F23" s="6">
        <v>155953</v>
      </c>
      <c r="G23" s="6">
        <v>151907</v>
      </c>
      <c r="H23" s="6">
        <v>157243</v>
      </c>
      <c r="I23" s="7">
        <v>3792394.62</v>
      </c>
      <c r="J23" s="7">
        <v>3714479.14</v>
      </c>
      <c r="K23" s="7">
        <v>3698287.93</v>
      </c>
      <c r="L23" s="7">
        <v>3601509.32</v>
      </c>
      <c r="M23" s="7">
        <v>3549574.25</v>
      </c>
      <c r="N23" s="7">
        <v>3509307.25</v>
      </c>
      <c r="O23" s="13">
        <f t="shared" si="0"/>
        <v>-1.1344177403811176E-2</v>
      </c>
      <c r="P23" s="13">
        <f t="shared" si="1"/>
        <v>0.99046608991147422</v>
      </c>
    </row>
    <row r="24" spans="1:16">
      <c r="A24" s="5" t="s">
        <v>70</v>
      </c>
      <c r="B24" s="5" t="s">
        <v>71</v>
      </c>
      <c r="C24" s="5">
        <v>23</v>
      </c>
      <c r="D24" s="5" t="s">
        <v>71</v>
      </c>
      <c r="E24" s="5" t="s">
        <v>15</v>
      </c>
      <c r="F24" s="6">
        <v>108777</v>
      </c>
      <c r="G24" s="6">
        <v>111747</v>
      </c>
      <c r="H24" s="6">
        <v>108920</v>
      </c>
      <c r="I24" s="7">
        <v>2156433.7400000002</v>
      </c>
      <c r="J24" s="7">
        <v>2164397.0099999998</v>
      </c>
      <c r="K24" s="7">
        <v>2361356.31</v>
      </c>
      <c r="L24" s="7">
        <v>1969900.86</v>
      </c>
      <c r="M24" s="7">
        <v>1992765.46</v>
      </c>
      <c r="N24" s="7">
        <v>2182483.0699999998</v>
      </c>
      <c r="O24" s="13">
        <f t="shared" si="0"/>
        <v>9.520318060912189E-2</v>
      </c>
      <c r="P24" s="13">
        <f t="shared" si="1"/>
        <v>0.99303903782260095</v>
      </c>
    </row>
    <row r="25" spans="1:16">
      <c r="A25" s="5" t="s">
        <v>72</v>
      </c>
      <c r="B25" s="5" t="s">
        <v>73</v>
      </c>
      <c r="C25" s="5">
        <v>24</v>
      </c>
      <c r="D25" s="5" t="s">
        <v>73</v>
      </c>
      <c r="E25" s="5" t="s">
        <v>15</v>
      </c>
      <c r="F25" s="6">
        <v>81609</v>
      </c>
      <c r="G25" s="6">
        <v>80826</v>
      </c>
      <c r="H25" s="6">
        <v>77295</v>
      </c>
      <c r="I25" s="7">
        <v>2208186.56</v>
      </c>
      <c r="J25" s="7">
        <v>1911652.19</v>
      </c>
      <c r="K25" s="7">
        <v>1600783.13</v>
      </c>
      <c r="L25" s="7">
        <v>2047889.83</v>
      </c>
      <c r="M25" s="7">
        <v>1768327.24</v>
      </c>
      <c r="N25" s="7">
        <v>1484079.44</v>
      </c>
      <c r="O25" s="13">
        <f t="shared" si="0"/>
        <v>-0.16074389036726033</v>
      </c>
      <c r="P25" s="13">
        <f t="shared" si="1"/>
        <v>0.99478863173587428</v>
      </c>
    </row>
    <row r="26" spans="1:16">
      <c r="A26" s="5" t="s">
        <v>74</v>
      </c>
      <c r="B26" s="5" t="s">
        <v>75</v>
      </c>
      <c r="C26" s="5">
        <v>25</v>
      </c>
      <c r="D26" s="5" t="s">
        <v>75</v>
      </c>
      <c r="E26" s="5" t="s">
        <v>76</v>
      </c>
      <c r="F26" s="6">
        <v>46057</v>
      </c>
      <c r="G26" s="6">
        <v>49746</v>
      </c>
      <c r="H26" s="6">
        <v>51709</v>
      </c>
      <c r="I26" s="7">
        <v>1397103.46</v>
      </c>
      <c r="J26" s="7">
        <v>1251319.6299999999</v>
      </c>
      <c r="K26" s="7">
        <v>1261323.19</v>
      </c>
      <c r="L26" s="7">
        <v>1343945.67</v>
      </c>
      <c r="M26" s="7">
        <v>1199068.4099999999</v>
      </c>
      <c r="N26" s="7">
        <v>1196006.8500000001</v>
      </c>
      <c r="O26" s="13">
        <f t="shared" si="0"/>
        <v>-2.5532821767857458E-3</v>
      </c>
      <c r="P26" s="13">
        <f t="shared" si="1"/>
        <v>0.99619861441509883</v>
      </c>
    </row>
    <row r="27" spans="1:16">
      <c r="A27" s="5" t="s">
        <v>77</v>
      </c>
      <c r="B27" s="5" t="s">
        <v>78</v>
      </c>
      <c r="C27" s="5">
        <v>26</v>
      </c>
      <c r="D27" s="5" t="s">
        <v>78</v>
      </c>
      <c r="E27" s="5" t="s">
        <v>79</v>
      </c>
      <c r="F27" s="6">
        <v>122407</v>
      </c>
      <c r="G27" s="6">
        <v>125230</v>
      </c>
      <c r="H27" s="6">
        <v>128970</v>
      </c>
      <c r="I27" s="7">
        <v>1237259.06</v>
      </c>
      <c r="J27" s="7">
        <v>1210687.4099999999</v>
      </c>
      <c r="K27" s="7">
        <v>1145359.1299999999</v>
      </c>
      <c r="L27" s="7">
        <v>1060715.05</v>
      </c>
      <c r="M27" s="7">
        <v>1038410.25</v>
      </c>
      <c r="N27" s="7">
        <v>990147.5</v>
      </c>
      <c r="O27" s="13">
        <f t="shared" si="0"/>
        <v>-4.6477536214612675E-2</v>
      </c>
      <c r="P27" s="13">
        <f t="shared" si="1"/>
        <v>0.99736590775031464</v>
      </c>
    </row>
    <row r="28" spans="1:16">
      <c r="A28" s="5" t="s">
        <v>80</v>
      </c>
      <c r="B28" s="5" t="s">
        <v>81</v>
      </c>
      <c r="C28" s="5">
        <v>27</v>
      </c>
      <c r="D28" s="5" t="s">
        <v>81</v>
      </c>
      <c r="E28" s="5" t="s">
        <v>15</v>
      </c>
      <c r="F28" s="6">
        <v>31504</v>
      </c>
      <c r="G28" s="6">
        <v>30268</v>
      </c>
      <c r="H28" s="6">
        <v>32780</v>
      </c>
      <c r="I28" s="7">
        <v>1073890.77</v>
      </c>
      <c r="J28" s="7">
        <v>908075.56</v>
      </c>
      <c r="K28" s="7">
        <v>751682.81</v>
      </c>
      <c r="L28" s="7">
        <v>1011948.54</v>
      </c>
      <c r="M28" s="7">
        <v>857854.96</v>
      </c>
      <c r="N28" s="7">
        <v>696121.53</v>
      </c>
      <c r="O28" s="13">
        <f t="shared" si="0"/>
        <v>-0.18853237148620081</v>
      </c>
      <c r="P28" s="13">
        <f t="shared" si="1"/>
        <v>0.99818657136100819</v>
      </c>
    </row>
    <row r="29" spans="1:16">
      <c r="A29" s="5" t="s">
        <v>82</v>
      </c>
      <c r="B29" s="5" t="s">
        <v>83</v>
      </c>
      <c r="C29" s="5">
        <v>28</v>
      </c>
      <c r="D29" s="5" t="s">
        <v>83</v>
      </c>
      <c r="E29" s="5" t="s">
        <v>30</v>
      </c>
      <c r="F29" s="6">
        <v>65025</v>
      </c>
      <c r="G29" s="6">
        <v>66192</v>
      </c>
      <c r="H29" s="6">
        <v>63845</v>
      </c>
      <c r="I29" s="7">
        <v>784978.25</v>
      </c>
      <c r="J29" s="7">
        <v>683314.36</v>
      </c>
      <c r="K29" s="7">
        <v>534928.43000000005</v>
      </c>
      <c r="L29" s="7">
        <v>691433.76</v>
      </c>
      <c r="M29" s="7">
        <v>601792.9</v>
      </c>
      <c r="N29" s="7">
        <v>466201.96</v>
      </c>
      <c r="O29" s="13">
        <f t="shared" si="0"/>
        <v>-0.2253116312937557</v>
      </c>
      <c r="P29" s="13">
        <f t="shared" si="1"/>
        <v>0.99873618082906479</v>
      </c>
    </row>
    <row r="30" spans="1:16">
      <c r="A30" s="5" t="s">
        <v>84</v>
      </c>
      <c r="B30" s="5" t="s">
        <v>85</v>
      </c>
      <c r="C30" s="5">
        <v>29</v>
      </c>
      <c r="D30" s="5" t="s">
        <v>85</v>
      </c>
      <c r="E30" s="5" t="s">
        <v>15</v>
      </c>
      <c r="F30" s="6">
        <v>31795</v>
      </c>
      <c r="G30" s="6">
        <v>30407</v>
      </c>
      <c r="H30" s="6">
        <v>24773</v>
      </c>
      <c r="I30" s="7">
        <v>602288.51</v>
      </c>
      <c r="J30" s="7">
        <v>423092.94</v>
      </c>
      <c r="K30" s="7">
        <v>338025.6</v>
      </c>
      <c r="L30" s="7">
        <v>543266.18999999994</v>
      </c>
      <c r="M30" s="7">
        <v>376915.65</v>
      </c>
      <c r="N30" s="7">
        <v>304921.21999999997</v>
      </c>
      <c r="O30" s="13">
        <f t="shared" si="0"/>
        <v>-0.19100939427694247</v>
      </c>
      <c r="P30" s="13">
        <f t="shared" si="1"/>
        <v>0.99909565505676512</v>
      </c>
    </row>
    <row r="31" spans="1:16">
      <c r="A31" s="5" t="s">
        <v>86</v>
      </c>
      <c r="B31" s="5" t="s">
        <v>87</v>
      </c>
      <c r="C31" s="5">
        <v>30</v>
      </c>
      <c r="D31" s="5" t="s">
        <v>87</v>
      </c>
      <c r="E31" s="5" t="s">
        <v>15</v>
      </c>
      <c r="F31" s="6">
        <v>27329</v>
      </c>
      <c r="G31" s="6">
        <v>25519</v>
      </c>
      <c r="H31" s="6">
        <v>27196</v>
      </c>
      <c r="I31" s="7">
        <v>307310.44</v>
      </c>
      <c r="J31" s="7">
        <v>236198.52</v>
      </c>
      <c r="K31" s="7">
        <v>206581.04</v>
      </c>
      <c r="L31" s="7">
        <v>269360.96999999997</v>
      </c>
      <c r="M31" s="7">
        <v>207137.69</v>
      </c>
      <c r="N31" s="7">
        <v>183098.75</v>
      </c>
      <c r="O31" s="13">
        <f t="shared" si="0"/>
        <v>-0.11605295009324475</v>
      </c>
      <c r="P31" s="13">
        <f t="shared" si="1"/>
        <v>0.99931151173525123</v>
      </c>
    </row>
    <row r="32" spans="1:16">
      <c r="A32" s="5" t="s">
        <v>88</v>
      </c>
      <c r="B32" s="5" t="s">
        <v>89</v>
      </c>
      <c r="C32" s="5">
        <v>31</v>
      </c>
      <c r="D32" s="5" t="s">
        <v>89</v>
      </c>
      <c r="E32" s="5" t="s">
        <v>15</v>
      </c>
      <c r="F32" s="6">
        <v>24047</v>
      </c>
      <c r="G32" s="6">
        <v>24900</v>
      </c>
      <c r="H32" s="6">
        <v>24866</v>
      </c>
      <c r="I32" s="7">
        <v>186063.51</v>
      </c>
      <c r="J32" s="7">
        <v>152708.31</v>
      </c>
      <c r="K32" s="7">
        <v>149296.23000000001</v>
      </c>
      <c r="L32" s="7">
        <v>152615.91</v>
      </c>
      <c r="M32" s="7">
        <v>123880.49</v>
      </c>
      <c r="N32" s="7">
        <v>122250.69</v>
      </c>
      <c r="O32" s="13">
        <f t="shared" si="0"/>
        <v>-1.3156228232548989E-2</v>
      </c>
      <c r="P32" s="13">
        <f t="shared" si="1"/>
        <v>0.99945563411667682</v>
      </c>
    </row>
    <row r="33" spans="1:16">
      <c r="A33" s="5" t="s">
        <v>90</v>
      </c>
      <c r="B33" s="5" t="s">
        <v>91</v>
      </c>
      <c r="C33" s="5">
        <v>32</v>
      </c>
      <c r="D33" s="5" t="s">
        <v>91</v>
      </c>
      <c r="E33" s="5" t="s">
        <v>92</v>
      </c>
      <c r="F33" s="6">
        <v>27332</v>
      </c>
      <c r="G33" s="6">
        <v>33032</v>
      </c>
      <c r="H33" s="6">
        <v>27956</v>
      </c>
      <c r="I33" s="7">
        <v>199038.55</v>
      </c>
      <c r="J33" s="7">
        <v>192567.02</v>
      </c>
      <c r="K33" s="7">
        <v>141781.31</v>
      </c>
      <c r="L33" s="7">
        <v>160087.67999999999</v>
      </c>
      <c r="M33" s="7">
        <v>147809.9</v>
      </c>
      <c r="N33" s="7">
        <v>109890.72</v>
      </c>
      <c r="O33" s="13">
        <f t="shared" si="0"/>
        <v>-0.25654019115093096</v>
      </c>
      <c r="P33" s="13">
        <f t="shared" si="1"/>
        <v>0.99958518522401996</v>
      </c>
    </row>
    <row r="34" spans="1:16">
      <c r="A34" s="5" t="s">
        <v>93</v>
      </c>
      <c r="B34" s="5" t="s">
        <v>94</v>
      </c>
      <c r="C34" s="5">
        <v>33</v>
      </c>
      <c r="D34" s="5" t="s">
        <v>94</v>
      </c>
      <c r="E34" s="5" t="s">
        <v>95</v>
      </c>
      <c r="F34" s="6">
        <v>15703</v>
      </c>
      <c r="G34" s="6">
        <v>15217</v>
      </c>
      <c r="H34" s="6">
        <v>19875</v>
      </c>
      <c r="I34" s="7">
        <v>91584.18</v>
      </c>
      <c r="J34" s="7">
        <v>71507.13</v>
      </c>
      <c r="K34" s="7">
        <v>96231.16</v>
      </c>
      <c r="L34" s="7">
        <v>78365.14</v>
      </c>
      <c r="M34" s="7">
        <v>60065.02</v>
      </c>
      <c r="N34" s="7">
        <v>81215.990000000005</v>
      </c>
      <c r="O34" s="13">
        <f t="shared" si="0"/>
        <v>0.35213457017079175</v>
      </c>
      <c r="P34" s="13">
        <f t="shared" si="1"/>
        <v>0.99968093144752701</v>
      </c>
    </row>
    <row r="35" spans="1:16">
      <c r="A35" s="5" t="s">
        <v>96</v>
      </c>
      <c r="B35" s="5" t="s">
        <v>97</v>
      </c>
      <c r="C35" s="5">
        <v>34</v>
      </c>
      <c r="D35" s="5" t="s">
        <v>97</v>
      </c>
      <c r="E35" s="5" t="s">
        <v>15</v>
      </c>
      <c r="F35" s="6">
        <v>11723</v>
      </c>
      <c r="G35" s="6">
        <v>12560</v>
      </c>
      <c r="H35" s="6">
        <v>10133</v>
      </c>
      <c r="I35" s="7">
        <v>96911.86</v>
      </c>
      <c r="J35" s="7">
        <v>102084.19</v>
      </c>
      <c r="K35" s="7">
        <v>76891.789999999994</v>
      </c>
      <c r="L35" s="7">
        <v>81962.12</v>
      </c>
      <c r="M35" s="7">
        <v>83194.100000000006</v>
      </c>
      <c r="N35" s="7">
        <v>64925.46</v>
      </c>
      <c r="O35" s="13">
        <f t="shared" si="0"/>
        <v>-0.21959057192757667</v>
      </c>
      <c r="P35" s="13">
        <f t="shared" si="1"/>
        <v>0.99975747262623404</v>
      </c>
    </row>
    <row r="36" spans="1:16">
      <c r="A36" s="5" t="s">
        <v>98</v>
      </c>
      <c r="B36" s="5" t="s">
        <v>99</v>
      </c>
      <c r="C36" s="5">
        <v>35</v>
      </c>
      <c r="D36" s="5" t="s">
        <v>99</v>
      </c>
      <c r="E36" s="5" t="s">
        <v>100</v>
      </c>
      <c r="F36" s="6">
        <v>15601</v>
      </c>
      <c r="G36" s="6">
        <v>17805</v>
      </c>
      <c r="H36" s="6">
        <v>19269</v>
      </c>
      <c r="I36" s="7">
        <v>55899.12</v>
      </c>
      <c r="J36" s="7">
        <v>56970.85</v>
      </c>
      <c r="K36" s="7">
        <v>66291.59</v>
      </c>
      <c r="L36" s="7">
        <v>40942.239999999998</v>
      </c>
      <c r="M36" s="7">
        <v>42723.88</v>
      </c>
      <c r="N36" s="7">
        <v>49081.85</v>
      </c>
      <c r="O36" s="13">
        <f t="shared" si="0"/>
        <v>0.14881536976510565</v>
      </c>
      <c r="P36" s="13">
        <f t="shared" si="1"/>
        <v>0.999815335637942</v>
      </c>
    </row>
    <row r="37" spans="1:16">
      <c r="A37" s="5" t="s">
        <v>101</v>
      </c>
      <c r="B37" s="5" t="s">
        <v>102</v>
      </c>
      <c r="C37" s="5">
        <v>36</v>
      </c>
      <c r="D37" s="5" t="s">
        <v>102</v>
      </c>
      <c r="E37" s="5" t="s">
        <v>103</v>
      </c>
      <c r="F37" s="6">
        <v>9895</v>
      </c>
      <c r="G37" s="6">
        <v>11820</v>
      </c>
      <c r="H37" s="6">
        <v>10786</v>
      </c>
      <c r="I37" s="7">
        <v>74890.259999999995</v>
      </c>
      <c r="J37" s="7">
        <v>67201.94</v>
      </c>
      <c r="K37" s="7">
        <v>55015.09</v>
      </c>
      <c r="L37" s="7">
        <v>61495.71</v>
      </c>
      <c r="M37" s="7">
        <v>55260.97</v>
      </c>
      <c r="N37" s="7">
        <v>44621.85</v>
      </c>
      <c r="O37" s="13">
        <f t="shared" si="0"/>
        <v>-0.19252503168149243</v>
      </c>
      <c r="P37" s="13">
        <f t="shared" si="1"/>
        <v>0.99986794071759932</v>
      </c>
    </row>
    <row r="38" spans="1:16">
      <c r="A38" s="5" t="s">
        <v>104</v>
      </c>
      <c r="B38" s="5" t="s">
        <v>105</v>
      </c>
      <c r="C38" s="5">
        <v>37</v>
      </c>
      <c r="D38" s="5" t="s">
        <v>105</v>
      </c>
      <c r="E38" s="5" t="s">
        <v>106</v>
      </c>
      <c r="F38" s="6">
        <v>10580</v>
      </c>
      <c r="G38" s="6">
        <v>10075</v>
      </c>
      <c r="H38" s="6">
        <v>7483</v>
      </c>
      <c r="I38" s="7">
        <v>89544.07</v>
      </c>
      <c r="J38" s="7">
        <v>71628.990000000005</v>
      </c>
      <c r="K38" s="7">
        <v>37779.25</v>
      </c>
      <c r="L38" s="7">
        <v>75165.39</v>
      </c>
      <c r="M38" s="7">
        <v>62840.03</v>
      </c>
      <c r="N38" s="7">
        <v>31536.19</v>
      </c>
      <c r="O38" s="13">
        <f t="shared" si="0"/>
        <v>-0.49815125804363874</v>
      </c>
      <c r="P38" s="13">
        <f t="shared" si="1"/>
        <v>0.99990511900104206</v>
      </c>
    </row>
    <row r="39" spans="1:16">
      <c r="A39" s="5" t="s">
        <v>107</v>
      </c>
      <c r="B39" s="5" t="s">
        <v>108</v>
      </c>
      <c r="C39" s="5">
        <v>38</v>
      </c>
      <c r="D39" s="5" t="s">
        <v>108</v>
      </c>
      <c r="E39" s="5" t="s">
        <v>103</v>
      </c>
      <c r="F39" s="6">
        <v>4061</v>
      </c>
      <c r="G39" s="6">
        <v>3658</v>
      </c>
      <c r="H39" s="6">
        <v>3964</v>
      </c>
      <c r="I39" s="7">
        <v>52300.73</v>
      </c>
      <c r="J39" s="7">
        <v>37948.1</v>
      </c>
      <c r="K39" s="7">
        <v>27557.16</v>
      </c>
      <c r="L39" s="7">
        <v>45221.25</v>
      </c>
      <c r="M39" s="7">
        <v>33757.78</v>
      </c>
      <c r="N39" s="7">
        <v>23607.8</v>
      </c>
      <c r="O39" s="13">
        <f t="shared" si="0"/>
        <v>-0.30067083795202171</v>
      </c>
      <c r="P39" s="13">
        <f t="shared" si="1"/>
        <v>0.99993295043787256</v>
      </c>
    </row>
    <row r="40" spans="1:16">
      <c r="A40" s="5" t="s">
        <v>109</v>
      </c>
      <c r="B40" s="5" t="s">
        <v>110</v>
      </c>
      <c r="C40" s="5">
        <v>39</v>
      </c>
      <c r="D40" s="5" t="s">
        <v>110</v>
      </c>
      <c r="E40" s="5" t="s">
        <v>15</v>
      </c>
      <c r="F40" s="6">
        <v>5840</v>
      </c>
      <c r="G40" s="6">
        <v>6899</v>
      </c>
      <c r="H40" s="6">
        <v>5096</v>
      </c>
      <c r="I40" s="7">
        <v>27435.360000000001</v>
      </c>
      <c r="J40" s="7">
        <v>23023.71</v>
      </c>
      <c r="K40" s="7">
        <v>14859.76</v>
      </c>
      <c r="L40" s="7">
        <v>22144.48</v>
      </c>
      <c r="M40" s="7">
        <v>18446.57</v>
      </c>
      <c r="N40" s="7">
        <v>12031.57</v>
      </c>
      <c r="O40" s="13">
        <f t="shared" si="0"/>
        <v>-0.34776112849163832</v>
      </c>
      <c r="P40" s="13">
        <f t="shared" si="1"/>
        <v>0.99994713455839312</v>
      </c>
    </row>
    <row r="41" spans="1:16">
      <c r="A41" s="5" t="s">
        <v>111</v>
      </c>
      <c r="B41" s="5" t="s">
        <v>112</v>
      </c>
      <c r="C41" s="5">
        <v>40</v>
      </c>
      <c r="D41" s="5" t="s">
        <v>112</v>
      </c>
      <c r="E41" s="5" t="s">
        <v>113</v>
      </c>
      <c r="F41" s="6">
        <v>1038</v>
      </c>
      <c r="G41" s="6">
        <v>1210</v>
      </c>
      <c r="H41" s="6">
        <v>1295</v>
      </c>
      <c r="I41" s="7">
        <v>7521.05</v>
      </c>
      <c r="J41" s="7">
        <v>9893.18</v>
      </c>
      <c r="K41" s="7">
        <v>11812.05</v>
      </c>
      <c r="L41" s="7">
        <v>7369.47</v>
      </c>
      <c r="M41" s="7">
        <v>9787.7999999999993</v>
      </c>
      <c r="N41" s="7">
        <v>11704.78</v>
      </c>
      <c r="O41" s="13">
        <f t="shared" si="0"/>
        <v>0.19585402235435967</v>
      </c>
      <c r="P41" s="13">
        <f t="shared" si="1"/>
        <v>0.99996093342339476</v>
      </c>
    </row>
    <row r="42" spans="1:16">
      <c r="A42" s="5" t="s">
        <v>114</v>
      </c>
      <c r="B42" s="5" t="s">
        <v>115</v>
      </c>
      <c r="C42" s="5">
        <v>41</v>
      </c>
      <c r="D42" s="5" t="s">
        <v>115</v>
      </c>
      <c r="E42" s="5" t="s">
        <v>116</v>
      </c>
      <c r="F42" s="6">
        <v>2114</v>
      </c>
      <c r="G42" s="6">
        <v>3066</v>
      </c>
      <c r="H42" s="6">
        <v>2795</v>
      </c>
      <c r="I42" s="7">
        <v>6079.1</v>
      </c>
      <c r="J42" s="7">
        <v>10831.24</v>
      </c>
      <c r="K42" s="7">
        <v>10473.35</v>
      </c>
      <c r="L42" s="7">
        <v>5497.44</v>
      </c>
      <c r="M42" s="7">
        <v>9635.5499999999993</v>
      </c>
      <c r="N42" s="7">
        <v>9298.15</v>
      </c>
      <c r="O42" s="13">
        <f t="shared" si="0"/>
        <v>-3.5016164100648083E-2</v>
      </c>
      <c r="P42" s="13">
        <f t="shared" si="1"/>
        <v>0.9999718950917571</v>
      </c>
    </row>
    <row r="43" spans="1:16">
      <c r="A43" s="5" t="s">
        <v>117</v>
      </c>
      <c r="B43" s="5" t="s">
        <v>118</v>
      </c>
      <c r="C43" s="5">
        <v>42</v>
      </c>
      <c r="D43" s="5" t="s">
        <v>118</v>
      </c>
      <c r="E43" s="5" t="s">
        <v>119</v>
      </c>
      <c r="F43" s="6">
        <v>4364</v>
      </c>
      <c r="G43" s="6">
        <v>4649</v>
      </c>
      <c r="H43" s="6">
        <v>5834</v>
      </c>
      <c r="I43" s="7">
        <v>16663.650000000001</v>
      </c>
      <c r="J43" s="7">
        <v>12031.42</v>
      </c>
      <c r="K43" s="7">
        <v>11538.81</v>
      </c>
      <c r="L43" s="7">
        <v>12880.07</v>
      </c>
      <c r="M43" s="7">
        <v>9251.6299999999992</v>
      </c>
      <c r="N43" s="7">
        <v>7927.5</v>
      </c>
      <c r="O43" s="13">
        <f t="shared" si="0"/>
        <v>-0.1431239684250234</v>
      </c>
      <c r="P43" s="13">
        <f t="shared" si="1"/>
        <v>0.99998124088914075</v>
      </c>
    </row>
    <row r="44" spans="1:16">
      <c r="A44" s="5" t="s">
        <v>120</v>
      </c>
      <c r="B44" s="5" t="s">
        <v>121</v>
      </c>
      <c r="C44" s="5">
        <v>43</v>
      </c>
      <c r="D44" s="5" t="s">
        <v>121</v>
      </c>
      <c r="E44" s="5" t="s">
        <v>122</v>
      </c>
      <c r="F44" s="6">
        <v>1246</v>
      </c>
      <c r="G44" s="6">
        <v>754</v>
      </c>
      <c r="H44" s="6">
        <v>1229</v>
      </c>
      <c r="I44" s="7">
        <v>9476.9500000000007</v>
      </c>
      <c r="J44" s="7">
        <v>2909.6</v>
      </c>
      <c r="K44" s="7">
        <v>7209.65</v>
      </c>
      <c r="L44" s="7">
        <v>8956.35</v>
      </c>
      <c r="M44" s="7">
        <v>2608.9699999999998</v>
      </c>
      <c r="N44" s="7">
        <v>6658.12</v>
      </c>
      <c r="O44" s="13">
        <f t="shared" si="0"/>
        <v>1.5520109468487566</v>
      </c>
      <c r="P44" s="13">
        <f t="shared" si="1"/>
        <v>0.99998909020361271</v>
      </c>
    </row>
    <row r="45" spans="1:16">
      <c r="A45" s="5" t="s">
        <v>123</v>
      </c>
      <c r="B45" s="5" t="s">
        <v>124</v>
      </c>
      <c r="C45" s="5">
        <v>44</v>
      </c>
      <c r="D45" s="5" t="s">
        <v>124</v>
      </c>
      <c r="E45" s="5" t="s">
        <v>125</v>
      </c>
      <c r="F45" s="6">
        <v>3818</v>
      </c>
      <c r="G45" s="6">
        <v>3713</v>
      </c>
      <c r="H45" s="6">
        <v>1265</v>
      </c>
      <c r="I45" s="7">
        <v>22303.66</v>
      </c>
      <c r="J45" s="7">
        <v>13375.07</v>
      </c>
      <c r="K45" s="7">
        <v>5138.8900000000003</v>
      </c>
      <c r="L45" s="7">
        <v>19168.96</v>
      </c>
      <c r="M45" s="7">
        <v>10701.37</v>
      </c>
      <c r="N45" s="7">
        <v>4045.46</v>
      </c>
      <c r="O45" s="13">
        <f t="shared" si="0"/>
        <v>-0.62196802839262644</v>
      </c>
      <c r="P45" s="13">
        <f t="shared" si="1"/>
        <v>0.99999385943092067</v>
      </c>
    </row>
    <row r="46" spans="1:16">
      <c r="A46" s="5" t="s">
        <v>126</v>
      </c>
      <c r="B46" s="5" t="s">
        <v>127</v>
      </c>
      <c r="C46" s="5">
        <v>45</v>
      </c>
      <c r="D46" s="5" t="s">
        <v>127</v>
      </c>
      <c r="E46" s="5" t="s">
        <v>128</v>
      </c>
      <c r="F46" s="6">
        <v>797</v>
      </c>
      <c r="G46" s="6">
        <v>1288</v>
      </c>
      <c r="H46" s="6">
        <v>514</v>
      </c>
      <c r="I46" s="7">
        <v>4114.03</v>
      </c>
      <c r="J46" s="7">
        <v>8117.05</v>
      </c>
      <c r="K46" s="7">
        <v>3276.74</v>
      </c>
      <c r="L46" s="7">
        <v>3367.59</v>
      </c>
      <c r="M46" s="7">
        <v>6886.03</v>
      </c>
      <c r="N46" s="7">
        <v>2935.66</v>
      </c>
      <c r="O46" s="13">
        <f t="shared" si="0"/>
        <v>-0.57367888318813598</v>
      </c>
      <c r="P46" s="13">
        <f t="shared" si="1"/>
        <v>0.99999732030554034</v>
      </c>
    </row>
    <row r="47" spans="1:16">
      <c r="A47" s="5" t="s">
        <v>129</v>
      </c>
      <c r="B47" s="5" t="s">
        <v>130</v>
      </c>
      <c r="C47" s="5">
        <v>46</v>
      </c>
      <c r="D47" s="5" t="s">
        <v>130</v>
      </c>
      <c r="E47" s="5" t="s">
        <v>131</v>
      </c>
      <c r="F47" s="6">
        <v>479</v>
      </c>
      <c r="G47" s="6">
        <v>972</v>
      </c>
      <c r="H47" s="6">
        <v>1219</v>
      </c>
      <c r="I47" s="7">
        <v>1733.64</v>
      </c>
      <c r="J47" s="7">
        <v>3040.41</v>
      </c>
      <c r="K47" s="7">
        <v>2398.8200000000002</v>
      </c>
      <c r="L47" s="7">
        <v>1502.95</v>
      </c>
      <c r="M47" s="7">
        <v>2765.26</v>
      </c>
      <c r="N47" s="7">
        <v>2273.0300000000002</v>
      </c>
      <c r="O47" s="13">
        <f t="shared" si="0"/>
        <v>-0.17800496155876844</v>
      </c>
      <c r="P47" s="13">
        <f t="shared" si="1"/>
        <v>0.99999999999999978</v>
      </c>
    </row>
    <row r="48" spans="1:16">
      <c r="A48" s="5" t="s">
        <v>132</v>
      </c>
      <c r="B48" s="5" t="s">
        <v>133</v>
      </c>
      <c r="C48" s="5">
        <v>47</v>
      </c>
      <c r="D48" s="5" t="s">
        <v>133</v>
      </c>
      <c r="E48" s="5" t="s">
        <v>15</v>
      </c>
      <c r="F48" s="6">
        <v>20</v>
      </c>
      <c r="G48" s="6">
        <v>0</v>
      </c>
      <c r="H48" s="6">
        <v>0</v>
      </c>
      <c r="I48" s="7">
        <v>40.4</v>
      </c>
      <c r="J48" s="7">
        <v>0</v>
      </c>
      <c r="K48" s="7">
        <v>0</v>
      </c>
      <c r="L48" s="7">
        <v>33.43</v>
      </c>
      <c r="M48" s="7">
        <v>0</v>
      </c>
      <c r="N48" s="7">
        <v>0</v>
      </c>
      <c r="O48" s="13" t="str">
        <f t="shared" si="0"/>
        <v>ND</v>
      </c>
      <c r="P48" s="13">
        <f t="shared" si="1"/>
        <v>0.99999999999999978</v>
      </c>
    </row>
    <row r="49" spans="1:16" ht="12" thickBot="1">
      <c r="A49" s="5" t="s">
        <v>134</v>
      </c>
      <c r="B49" s="5" t="s">
        <v>135</v>
      </c>
      <c r="C49" s="5">
        <v>48</v>
      </c>
      <c r="D49" s="5" t="s">
        <v>135</v>
      </c>
      <c r="E49" s="5" t="s">
        <v>136</v>
      </c>
      <c r="F49" s="6">
        <v>8856</v>
      </c>
      <c r="G49" s="6">
        <v>349</v>
      </c>
      <c r="H49" s="6">
        <v>0</v>
      </c>
      <c r="I49" s="7">
        <v>91970.34</v>
      </c>
      <c r="J49" s="7">
        <v>3773.72</v>
      </c>
      <c r="K49" s="7">
        <v>0</v>
      </c>
      <c r="L49" s="7">
        <v>88003.89</v>
      </c>
      <c r="M49" s="7">
        <v>3604.27</v>
      </c>
      <c r="N49" s="7">
        <v>0</v>
      </c>
      <c r="O49" s="15">
        <f t="shared" si="0"/>
        <v>-1</v>
      </c>
      <c r="P49" s="15">
        <f t="shared" si="1"/>
        <v>0.99999999999999978</v>
      </c>
    </row>
    <row r="50" spans="1:16" ht="12" thickTop="1">
      <c r="A50" s="8"/>
      <c r="B50" s="8"/>
      <c r="C50" s="8"/>
      <c r="D50" s="12" t="s">
        <v>137</v>
      </c>
      <c r="E50" s="8"/>
      <c r="F50" s="9">
        <f>SUM(F2:F49)</f>
        <v>24286993</v>
      </c>
      <c r="G50" s="9">
        <f t="shared" ref="G50:H50" si="2">SUM(G2:G49)</f>
        <v>25153680</v>
      </c>
      <c r="H50" s="9">
        <f t="shared" si="2"/>
        <v>25951876</v>
      </c>
      <c r="I50" s="10">
        <f>SUM(I2:I49)</f>
        <v>842254521.42999983</v>
      </c>
      <c r="J50" s="10">
        <f t="shared" ref="J50:N50" si="3">SUM(J2:J49)</f>
        <v>858649441.41000032</v>
      </c>
      <c r="K50" s="10">
        <f t="shared" si="3"/>
        <v>893536296.30999959</v>
      </c>
      <c r="L50" s="10">
        <f t="shared" si="3"/>
        <v>796146342.88000047</v>
      </c>
      <c r="M50" s="10">
        <f t="shared" si="3"/>
        <v>814492146.74999988</v>
      </c>
      <c r="N50" s="10">
        <f t="shared" si="3"/>
        <v>848242228.52000022</v>
      </c>
      <c r="O50" s="14"/>
    </row>
  </sheetData>
  <conditionalFormatting sqref="O2:O50">
    <cfRule type="cellIs" dxfId="0" priority="1" operator="greaterThan">
      <formula>0.04</formula>
    </cfRule>
  </conditionalFormatting>
  <pageMargins left="0.7" right="0.7" top="0.75" bottom="0.75" header="0.3" footer="0.3"/>
  <ignoredErrors>
    <ignoredError sqref="D2:N49 D51:N89 E50 A2:B89" numberStoredAsText="1"/>
    <ignoredError sqref="P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9FD3BB943054295B3E1CE82E63B71" ma:contentTypeVersion="2" ma:contentTypeDescription="Crée un document." ma:contentTypeScope="" ma:versionID="ff52ed39b83b317bbea0edf4c905bc41">
  <xsd:schema xmlns:xsd="http://www.w3.org/2001/XMLSchema" xmlns:xs="http://www.w3.org/2001/XMLSchema" xmlns:p="http://schemas.microsoft.com/office/2006/metadata/properties" xmlns:ns2="0c956ac3-3f2d-4eaf-bfd8-aab632e83a4f" targetNamespace="http://schemas.microsoft.com/office/2006/metadata/properties" ma:root="true" ma:fieldsID="ac70a2e33a3dd538a8e046187847f4e5" ns2:_="">
    <xsd:import namespace="0c956ac3-3f2d-4eaf-bfd8-aab632e83a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6ac3-3f2d-4eaf-bfd8-aab632e83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787B99-3C39-42C9-A14E-B958AFD8C054}"/>
</file>

<file path=customXml/itemProps2.xml><?xml version="1.0" encoding="utf-8"?>
<ds:datastoreItem xmlns:ds="http://schemas.openxmlformats.org/officeDocument/2006/customXml" ds:itemID="{5A5672B2-5E5E-40C6-8808-2952E37CF062}"/>
</file>

<file path=customXml/itemProps3.xml><?xml version="1.0" encoding="utf-8"?>
<ds:datastoreItem xmlns:ds="http://schemas.openxmlformats.org/officeDocument/2006/customXml" ds:itemID="{5A185B7B-7291-41E4-9699-0F7F5E89D5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fpesty</dc:creator>
  <cp:lastModifiedBy>vpesty</cp:lastModifiedBy>
  <dcterms:created xsi:type="dcterms:W3CDTF">2017-07-14T17:52:35Z</dcterms:created>
  <dcterms:modified xsi:type="dcterms:W3CDTF">2017-07-14T18:22:58Z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0x0101001159FD3BB943054295B3E1CE82E63B71</vt:lpwstr>
  </property>
</Properties>
</file>