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310" windowHeight="8010"/>
  </bookViews>
  <sheets>
    <sheet name="2009-2016" sheetId="1" r:id="rId1"/>
    <sheet name="2005-2008 ex-DG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11" i="1"/>
  <c r="J9" i="2"/>
  <c r="M5"/>
  <c r="N5"/>
  <c r="O5"/>
  <c r="L5"/>
  <c r="I5"/>
  <c r="J5"/>
  <c r="K5"/>
  <c r="H5"/>
  <c r="E5"/>
  <c r="F5"/>
  <c r="G5"/>
  <c r="D5"/>
  <c r="N10" i="1"/>
  <c r="U5"/>
  <c r="V5"/>
  <c r="W5"/>
  <c r="X5"/>
  <c r="Y5"/>
  <c r="Z5"/>
  <c r="AA5"/>
  <c r="T5"/>
  <c r="M5"/>
  <c r="N5"/>
  <c r="O5"/>
  <c r="P5"/>
  <c r="Q5"/>
  <c r="R5"/>
  <c r="S5"/>
  <c r="L5"/>
  <c r="E5"/>
  <c r="F5"/>
  <c r="G5"/>
  <c r="H5"/>
  <c r="I5"/>
  <c r="J5"/>
  <c r="K5"/>
  <c r="D5"/>
</calcChain>
</file>

<file path=xl/sharedStrings.xml><?xml version="1.0" encoding="utf-8"?>
<sst xmlns="http://schemas.openxmlformats.org/spreadsheetml/2006/main" count="77" uniqueCount="52">
  <si>
    <t>Code UCD</t>
  </si>
  <si>
    <t>Libellé</t>
  </si>
  <si>
    <t>CLASSE_ATC,C,77</t>
  </si>
  <si>
    <t>Nbre UCD 2009</t>
  </si>
  <si>
    <t>Nbre UCD 2010</t>
  </si>
  <si>
    <t>Nbre UCD 2011</t>
  </si>
  <si>
    <t>Nbre UCD 2012</t>
  </si>
  <si>
    <t>Nbre UCD 2013</t>
  </si>
  <si>
    <t>Nbre UCD 2014</t>
  </si>
  <si>
    <t>Nbre UCD 2015</t>
  </si>
  <si>
    <t>Nbre UCD 2016</t>
  </si>
  <si>
    <t>Montant 2009</t>
  </si>
  <si>
    <t>Montant 2010</t>
  </si>
  <si>
    <t>Montant 2011</t>
  </si>
  <si>
    <t>Montant 2012</t>
  </si>
  <si>
    <t>Montant 2013</t>
  </si>
  <si>
    <t>Montant 2014</t>
  </si>
  <si>
    <t>Montant 2015</t>
  </si>
  <si>
    <t>Montant 2016</t>
  </si>
  <si>
    <t>Prix moyen UCD 2009</t>
  </si>
  <si>
    <t>Prix moyen UCD 2010</t>
  </si>
  <si>
    <t>Prix moyen UCD 2011</t>
  </si>
  <si>
    <t>Prix moyen UCD 2012</t>
  </si>
  <si>
    <t>Prix moyen UCD 2013</t>
  </si>
  <si>
    <t>Prix moyen UCD 2014</t>
  </si>
  <si>
    <t>Prix moyen UCD 2015</t>
  </si>
  <si>
    <t>Prix moyen UCD 2016</t>
  </si>
  <si>
    <t>9261104</t>
  </si>
  <si>
    <t>AVASTIN 25MG/ML PERF FL 4ML</t>
  </si>
  <si>
    <t>BEVACIZUMAB</t>
  </si>
  <si>
    <t>9261110</t>
  </si>
  <si>
    <t>AVASTIN 25MG/ML PERF FL 16ML</t>
  </si>
  <si>
    <t>9876544</t>
  </si>
  <si>
    <t>BEVACIZUMAB 25 MG/ML DMLA </t>
  </si>
  <si>
    <t/>
  </si>
  <si>
    <t>Nbre UCD 2005</t>
  </si>
  <si>
    <t>Nbre UCD 2006</t>
  </si>
  <si>
    <t>Nbre UCD 2007</t>
  </si>
  <si>
    <t>Nbre UCD 2008</t>
  </si>
  <si>
    <t>Montant 2005</t>
  </si>
  <si>
    <t>Montant 2006</t>
  </si>
  <si>
    <t>Montant 2007</t>
  </si>
  <si>
    <t>Montant 2008</t>
  </si>
  <si>
    <t>Prix moyen UCD 2005</t>
  </si>
  <si>
    <t>Prix moyen UCD 2006</t>
  </si>
  <si>
    <t>Prix moyen UCD 2007</t>
  </si>
  <si>
    <t>Prix moyen UCD 2008</t>
  </si>
  <si>
    <t>TOTAUX / MOYENNES</t>
  </si>
  <si>
    <t xml:space="preserve">Cumul dépenses 2009-2016* : </t>
  </si>
  <si>
    <t xml:space="preserve">Cumul dépenses 2005-2016* : </t>
  </si>
  <si>
    <t>(*) : Alors que les données des hôpitaux publics (ex-DG) sont disponibles depuis 2005, l'ATIH n'a publié les données des hôpitaux privés (ex-OQN) qu'à partir d'avril 2009</t>
  </si>
  <si>
    <t xml:space="preserve">Cumul dépenses 2005-2008 : </t>
  </si>
</sst>
</file>

<file path=xl/styles.xml><?xml version="1.0" encoding="utf-8"?>
<styleSheet xmlns="http://schemas.openxmlformats.org/spreadsheetml/2006/main">
  <numFmts count="2">
    <numFmt numFmtId="168" formatCode="#,##0\ &quot;€&quot;"/>
    <numFmt numFmtId="169" formatCode="#,##0.00\ &quot;€&quot;"/>
  </numFmts>
  <fonts count="5"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168" fontId="2" fillId="2" borderId="4" xfId="1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4" fillId="3" borderId="1" xfId="1" applyFont="1" applyFill="1" applyBorder="1" applyAlignment="1">
      <alignment wrapText="1"/>
    </xf>
    <xf numFmtId="3" fontId="4" fillId="3" borderId="1" xfId="1" applyNumberFormat="1" applyFont="1" applyFill="1" applyBorder="1" applyAlignment="1">
      <alignment horizontal="right" wrapText="1"/>
    </xf>
    <xf numFmtId="168" fontId="4" fillId="3" borderId="1" xfId="1" applyNumberFormat="1" applyFont="1" applyFill="1" applyBorder="1" applyAlignment="1">
      <alignment horizontal="right" wrapText="1"/>
    </xf>
    <xf numFmtId="169" fontId="4" fillId="3" borderId="1" xfId="1" applyNumberFormat="1" applyFont="1" applyFill="1" applyBorder="1" applyAlignment="1">
      <alignment wrapText="1"/>
    </xf>
    <xf numFmtId="0" fontId="1" fillId="3" borderId="0" xfId="0" applyFont="1" applyFill="1"/>
    <xf numFmtId="0" fontId="4" fillId="3" borderId="2" xfId="1" applyFont="1" applyFill="1" applyBorder="1" applyAlignment="1">
      <alignment wrapText="1"/>
    </xf>
    <xf numFmtId="3" fontId="4" fillId="3" borderId="2" xfId="1" applyNumberFormat="1" applyFont="1" applyFill="1" applyBorder="1"/>
    <xf numFmtId="3" fontId="4" fillId="3" borderId="2" xfId="1" applyNumberFormat="1" applyFont="1" applyFill="1" applyBorder="1" applyAlignment="1">
      <alignment horizontal="right" wrapText="1"/>
    </xf>
    <xf numFmtId="168" fontId="4" fillId="3" borderId="2" xfId="1" applyNumberFormat="1" applyFont="1" applyFill="1" applyBorder="1"/>
    <xf numFmtId="168" fontId="4" fillId="3" borderId="2" xfId="1" applyNumberFormat="1" applyFont="1" applyFill="1" applyBorder="1" applyAlignment="1">
      <alignment horizontal="right" wrapText="1"/>
    </xf>
    <xf numFmtId="169" fontId="4" fillId="3" borderId="2" xfId="1" applyNumberFormat="1" applyFont="1" applyFill="1" applyBorder="1" applyAlignment="1">
      <alignment wrapText="1"/>
    </xf>
    <xf numFmtId="0" fontId="1" fillId="3" borderId="3" xfId="0" applyFont="1" applyFill="1" applyBorder="1"/>
    <xf numFmtId="0" fontId="0" fillId="3" borderId="3" xfId="0" applyFill="1" applyBorder="1"/>
    <xf numFmtId="3" fontId="1" fillId="3" borderId="3" xfId="0" applyNumberFormat="1" applyFont="1" applyFill="1" applyBorder="1"/>
    <xf numFmtId="168" fontId="1" fillId="3" borderId="3" xfId="0" applyNumberFormat="1" applyFont="1" applyFill="1" applyBorder="1"/>
    <xf numFmtId="169" fontId="1" fillId="3" borderId="3" xfId="0" applyNumberFormat="1" applyFont="1" applyFill="1" applyBorder="1"/>
    <xf numFmtId="3" fontId="0" fillId="3" borderId="0" xfId="0" applyNumberFormat="1" applyFill="1"/>
    <xf numFmtId="168" fontId="1" fillId="3" borderId="0" xfId="0" applyNumberFormat="1" applyFont="1" applyFill="1"/>
    <xf numFmtId="168" fontId="0" fillId="3" borderId="0" xfId="0" applyNumberFormat="1" applyFill="1"/>
    <xf numFmtId="0" fontId="4" fillId="3" borderId="1" xfId="2" applyFont="1" applyFill="1" applyBorder="1" applyAlignment="1">
      <alignment wrapText="1"/>
    </xf>
    <xf numFmtId="0" fontId="4" fillId="3" borderId="2" xfId="2" applyFont="1" applyFill="1" applyBorder="1" applyAlignment="1">
      <alignment wrapText="1"/>
    </xf>
    <xf numFmtId="3" fontId="4" fillId="3" borderId="1" xfId="2" applyNumberFormat="1" applyFont="1" applyFill="1" applyBorder="1" applyAlignment="1">
      <alignment horizontal="right" wrapText="1"/>
    </xf>
    <xf numFmtId="3" fontId="4" fillId="3" borderId="2" xfId="2" applyNumberFormat="1" applyFont="1" applyFill="1" applyBorder="1"/>
    <xf numFmtId="168" fontId="4" fillId="3" borderId="1" xfId="2" applyNumberFormat="1" applyFont="1" applyFill="1" applyBorder="1" applyAlignment="1">
      <alignment horizontal="right" wrapText="1"/>
    </xf>
    <xf numFmtId="168" fontId="4" fillId="3" borderId="2" xfId="2" applyNumberFormat="1" applyFont="1" applyFill="1" applyBorder="1"/>
    <xf numFmtId="169" fontId="4" fillId="3" borderId="1" xfId="2" applyNumberFormat="1" applyFont="1" applyFill="1" applyBorder="1" applyAlignment="1">
      <alignment wrapText="1"/>
    </xf>
    <xf numFmtId="169" fontId="4" fillId="3" borderId="2" xfId="2" applyNumberFormat="1" applyFont="1" applyFill="1" applyBorder="1" applyAlignment="1">
      <alignment wrapText="1"/>
    </xf>
  </cellXfs>
  <cellStyles count="3">
    <cellStyle name="Normal" xfId="0" builtinId="0"/>
    <cellStyle name="Normal_2005-2008 ex-DG" xfId="2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tabSelected="1" workbookViewId="0">
      <pane xSplit="5340" ySplit="645" topLeftCell="L2" activePane="bottomRight"/>
      <selection sqref="A1:B1"/>
      <selection pane="topRight" activeCell="D1" sqref="D1"/>
      <selection pane="bottomLeft"/>
      <selection pane="bottomRight" activeCell="N12" sqref="N12"/>
    </sheetView>
  </sheetViews>
  <sheetFormatPr baseColWidth="10" defaultRowHeight="11.25"/>
  <cols>
    <col min="1" max="1" width="9.33203125" style="7" bestFit="1" customWidth="1"/>
    <col min="2" max="2" width="29.33203125" style="7" bestFit="1" customWidth="1"/>
    <col min="3" max="3" width="16.83203125" style="7" bestFit="1" customWidth="1"/>
    <col min="4" max="11" width="12" style="7"/>
    <col min="12" max="13" width="12.6640625" style="7" bestFit="1" customWidth="1"/>
    <col min="14" max="14" width="14.1640625" style="7" bestFit="1" customWidth="1"/>
    <col min="15" max="19" width="12.6640625" style="7" bestFit="1" customWidth="1"/>
    <col min="20" max="16384" width="12" style="7"/>
  </cols>
  <sheetData>
    <row r="1" spans="1:27" s="2" customFormat="1" ht="22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>
      <c r="A2" s="3" t="s">
        <v>27</v>
      </c>
      <c r="B2" s="3" t="s">
        <v>28</v>
      </c>
      <c r="C2" s="3" t="s">
        <v>29</v>
      </c>
      <c r="D2" s="4">
        <v>139999.1</v>
      </c>
      <c r="E2" s="4">
        <v>161315</v>
      </c>
      <c r="F2" s="4">
        <v>136760</v>
      </c>
      <c r="G2" s="4">
        <v>121127</v>
      </c>
      <c r="H2" s="4">
        <v>111379</v>
      </c>
      <c r="I2" s="4">
        <v>102759</v>
      </c>
      <c r="J2" s="4">
        <v>94262</v>
      </c>
      <c r="K2" s="4">
        <v>82443</v>
      </c>
      <c r="L2" s="5">
        <v>47404922.200000003</v>
      </c>
      <c r="M2" s="5">
        <v>56298054</v>
      </c>
      <c r="N2" s="5">
        <v>47071846</v>
      </c>
      <c r="O2" s="5">
        <v>36981712</v>
      </c>
      <c r="P2" s="5">
        <v>33274352</v>
      </c>
      <c r="Q2" s="5">
        <v>28575371</v>
      </c>
      <c r="R2" s="5">
        <v>24576513</v>
      </c>
      <c r="S2" s="5">
        <v>21061963</v>
      </c>
      <c r="T2" s="6">
        <v>338.60876391348199</v>
      </c>
      <c r="U2" s="6">
        <v>348.99453863558898</v>
      </c>
      <c r="V2" s="6">
        <v>344.19308277274098</v>
      </c>
      <c r="W2" s="6">
        <v>305.31353042674198</v>
      </c>
      <c r="X2" s="6">
        <v>298.74888443961601</v>
      </c>
      <c r="Y2" s="6">
        <v>278.08144298796202</v>
      </c>
      <c r="Z2" s="6">
        <v>260.72556279306599</v>
      </c>
      <c r="AA2" s="6">
        <v>255.47302985092699</v>
      </c>
    </row>
    <row r="3" spans="1:27">
      <c r="A3" s="3" t="s">
        <v>30</v>
      </c>
      <c r="B3" s="3" t="s">
        <v>31</v>
      </c>
      <c r="C3" s="3" t="s">
        <v>29</v>
      </c>
      <c r="D3" s="4">
        <v>196336.69999999998</v>
      </c>
      <c r="E3" s="4">
        <v>257833.2</v>
      </c>
      <c r="F3" s="4">
        <v>250994</v>
      </c>
      <c r="G3" s="4">
        <v>281958</v>
      </c>
      <c r="H3" s="4">
        <v>327449</v>
      </c>
      <c r="I3" s="4">
        <v>337350</v>
      </c>
      <c r="J3" s="4">
        <v>352334</v>
      </c>
      <c r="K3" s="4">
        <v>335230</v>
      </c>
      <c r="L3" s="5">
        <v>248852530.19999999</v>
      </c>
      <c r="M3" s="5">
        <v>332769509</v>
      </c>
      <c r="N3" s="5">
        <v>316836742</v>
      </c>
      <c r="O3" s="5">
        <v>314284736</v>
      </c>
      <c r="P3" s="5">
        <v>359969650</v>
      </c>
      <c r="Q3" s="5">
        <v>345139167</v>
      </c>
      <c r="R3" s="5">
        <v>336703274</v>
      </c>
      <c r="S3" s="5">
        <v>323486936</v>
      </c>
      <c r="T3" s="6">
        <v>1267.4784194702299</v>
      </c>
      <c r="U3" s="6">
        <v>1290.6387113839501</v>
      </c>
      <c r="V3" s="6">
        <v>1262.3279520625999</v>
      </c>
      <c r="W3" s="6">
        <v>1114.6508912674899</v>
      </c>
      <c r="X3" s="6">
        <v>1099.3151605288199</v>
      </c>
      <c r="Y3" s="6">
        <v>1023.08927523344</v>
      </c>
      <c r="Z3" s="6">
        <v>955.63662320411902</v>
      </c>
      <c r="AA3" s="6">
        <v>964.97012797184004</v>
      </c>
    </row>
    <row r="4" spans="1:27" ht="12" thickBot="1">
      <c r="A4" s="8" t="s">
        <v>32</v>
      </c>
      <c r="B4" s="8" t="s">
        <v>33</v>
      </c>
      <c r="C4" s="8" t="s">
        <v>29</v>
      </c>
      <c r="D4" s="9"/>
      <c r="E4" s="9"/>
      <c r="F4" s="10">
        <v>0</v>
      </c>
      <c r="G4" s="10">
        <v>0</v>
      </c>
      <c r="H4" s="10">
        <v>0</v>
      </c>
      <c r="I4" s="10">
        <v>0</v>
      </c>
      <c r="J4" s="10">
        <v>489</v>
      </c>
      <c r="K4" s="10">
        <v>1408</v>
      </c>
      <c r="L4" s="11"/>
      <c r="M4" s="11"/>
      <c r="N4" s="12">
        <v>0</v>
      </c>
      <c r="O4" s="12">
        <v>0</v>
      </c>
      <c r="P4" s="12">
        <v>0</v>
      </c>
      <c r="Q4" s="12">
        <v>0</v>
      </c>
      <c r="R4" s="12">
        <v>3400</v>
      </c>
      <c r="S4" s="12">
        <v>106588</v>
      </c>
      <c r="T4" s="13" t="s">
        <v>34</v>
      </c>
      <c r="U4" s="13" t="s">
        <v>34</v>
      </c>
      <c r="V4" s="13" t="s">
        <v>34</v>
      </c>
      <c r="W4" s="13" t="s">
        <v>34</v>
      </c>
      <c r="X4" s="13" t="s">
        <v>34</v>
      </c>
      <c r="Y4" s="13" t="s">
        <v>34</v>
      </c>
      <c r="Z4" s="13">
        <v>6.9529652351738198</v>
      </c>
      <c r="AA4" s="13">
        <v>75.701704545454504</v>
      </c>
    </row>
    <row r="5" spans="1:27" ht="12" thickTop="1">
      <c r="A5" s="14"/>
      <c r="B5" s="15" t="s">
        <v>47</v>
      </c>
      <c r="C5" s="14"/>
      <c r="D5" s="16">
        <f>SUM(D2:D4)</f>
        <v>336335.8</v>
      </c>
      <c r="E5" s="16">
        <f t="shared" ref="E5:K5" si="0">SUM(E2:E4)</f>
        <v>419148.2</v>
      </c>
      <c r="F5" s="16">
        <f t="shared" si="0"/>
        <v>387754</v>
      </c>
      <c r="G5" s="16">
        <f t="shared" si="0"/>
        <v>403085</v>
      </c>
      <c r="H5" s="16">
        <f t="shared" si="0"/>
        <v>438828</v>
      </c>
      <c r="I5" s="16">
        <f t="shared" si="0"/>
        <v>440109</v>
      </c>
      <c r="J5" s="16">
        <f t="shared" si="0"/>
        <v>447085</v>
      </c>
      <c r="K5" s="16">
        <f t="shared" si="0"/>
        <v>419081</v>
      </c>
      <c r="L5" s="17">
        <f>SUM(L2:L4)</f>
        <v>296257452.39999998</v>
      </c>
      <c r="M5" s="17">
        <f t="shared" ref="M5:S5" si="1">SUM(M2:M4)</f>
        <v>389067563</v>
      </c>
      <c r="N5" s="17">
        <f t="shared" si="1"/>
        <v>363908588</v>
      </c>
      <c r="O5" s="17">
        <f t="shared" si="1"/>
        <v>351266448</v>
      </c>
      <c r="P5" s="17">
        <f t="shared" si="1"/>
        <v>393244002</v>
      </c>
      <c r="Q5" s="17">
        <f t="shared" si="1"/>
        <v>373714538</v>
      </c>
      <c r="R5" s="17">
        <f t="shared" si="1"/>
        <v>361283187</v>
      </c>
      <c r="S5" s="17">
        <f t="shared" si="1"/>
        <v>344655487</v>
      </c>
      <c r="T5" s="18">
        <f>L5/D5</f>
        <v>880.8382943474943</v>
      </c>
      <c r="U5" s="18">
        <f t="shared" ref="U5:AA5" si="2">M5/E5</f>
        <v>928.23388720266485</v>
      </c>
      <c r="V5" s="18">
        <f t="shared" si="2"/>
        <v>938.50376269490448</v>
      </c>
      <c r="W5" s="18">
        <f t="shared" si="2"/>
        <v>871.44509966880435</v>
      </c>
      <c r="X5" s="18">
        <f t="shared" si="2"/>
        <v>896.12331482950037</v>
      </c>
      <c r="Y5" s="18">
        <f t="shared" si="2"/>
        <v>849.14086737603634</v>
      </c>
      <c r="Z5" s="18">
        <f t="shared" si="2"/>
        <v>808.08612903586561</v>
      </c>
      <c r="AA5" s="18">
        <f t="shared" si="2"/>
        <v>822.40780899157915</v>
      </c>
    </row>
    <row r="10" spans="1:27">
      <c r="L10" s="19" t="s">
        <v>48</v>
      </c>
      <c r="N10" s="20">
        <f>SUM(L5:S5)</f>
        <v>2873397265.4000001</v>
      </c>
    </row>
    <row r="11" spans="1:27">
      <c r="L11" s="19" t="s">
        <v>49</v>
      </c>
      <c r="N11" s="20">
        <f>N10+'2005-2008 ex-DG'!J9</f>
        <v>3154232310.6999998</v>
      </c>
    </row>
    <row r="12" spans="1:27">
      <c r="L12" s="20"/>
    </row>
    <row r="13" spans="1:27">
      <c r="L13" s="20"/>
    </row>
    <row r="14" spans="1:27">
      <c r="L14" s="20"/>
    </row>
    <row r="15" spans="1:27">
      <c r="L15" s="20"/>
    </row>
    <row r="16" spans="1:27">
      <c r="L16" s="21" t="s">
        <v>50</v>
      </c>
    </row>
  </sheetData>
  <pageMargins left="0.7" right="0.7" top="0.75" bottom="0.75" header="0.3" footer="0.3"/>
  <pageSetup paperSize="9" orientation="portrait" horizontalDpi="4294967293" verticalDpi="0" r:id="rId1"/>
  <ignoredErrors>
    <ignoredError sqref="A2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J10" sqref="J10"/>
    </sheetView>
  </sheetViews>
  <sheetFormatPr baseColWidth="10" defaultRowHeight="11.25"/>
  <cols>
    <col min="1" max="1" width="9.33203125" style="7" bestFit="1" customWidth="1"/>
    <col min="2" max="2" width="29.33203125" style="7" bestFit="1" customWidth="1"/>
    <col min="3" max="3" width="16.83203125" style="7" bestFit="1" customWidth="1"/>
    <col min="4" max="7" width="12" style="7"/>
    <col min="8" max="9" width="12.1640625" style="7" bestFit="1" customWidth="1"/>
    <col min="10" max="11" width="12.6640625" style="7" bestFit="1" customWidth="1"/>
    <col min="12" max="16384" width="12" style="7"/>
  </cols>
  <sheetData>
    <row r="1" spans="1:15" s="2" customFormat="1" ht="22.5">
      <c r="A1" s="1" t="s">
        <v>0</v>
      </c>
      <c r="B1" s="1" t="s">
        <v>1</v>
      </c>
      <c r="C1" s="1" t="s">
        <v>2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</row>
    <row r="2" spans="1:15">
      <c r="A2" s="22" t="s">
        <v>27</v>
      </c>
      <c r="B2" s="22" t="s">
        <v>28</v>
      </c>
      <c r="C2" s="22" t="s">
        <v>29</v>
      </c>
      <c r="D2" s="24">
        <v>7197</v>
      </c>
      <c r="E2" s="24">
        <v>32105.9</v>
      </c>
      <c r="F2" s="24">
        <v>51077.599999999999</v>
      </c>
      <c r="G2" s="24">
        <v>69615.3</v>
      </c>
      <c r="H2" s="26">
        <v>2572215.7999999998</v>
      </c>
      <c r="I2" s="26">
        <v>11462465.5</v>
      </c>
      <c r="J2" s="26">
        <v>18081276.300000001</v>
      </c>
      <c r="K2" s="26">
        <v>24251454.699999999</v>
      </c>
      <c r="L2" s="28">
        <v>357.40111157426702</v>
      </c>
      <c r="M2" s="28">
        <v>357.02053205174099</v>
      </c>
      <c r="N2" s="28">
        <v>353.99619989975997</v>
      </c>
      <c r="O2" s="28">
        <v>348.36386110524597</v>
      </c>
    </row>
    <row r="3" spans="1:15">
      <c r="A3" s="22" t="s">
        <v>30</v>
      </c>
      <c r="B3" s="22" t="s">
        <v>31</v>
      </c>
      <c r="C3" s="22" t="s">
        <v>29</v>
      </c>
      <c r="D3" s="24">
        <v>5579</v>
      </c>
      <c r="E3" s="24">
        <v>20991.1</v>
      </c>
      <c r="F3" s="24">
        <v>42701.4</v>
      </c>
      <c r="G3" s="24">
        <v>103980.3</v>
      </c>
      <c r="H3" s="26">
        <v>7619819</v>
      </c>
      <c r="I3" s="26">
        <v>27461090.5</v>
      </c>
      <c r="J3" s="26">
        <v>55629507.899999999</v>
      </c>
      <c r="K3" s="26">
        <v>133757215.59999999</v>
      </c>
      <c r="L3" s="28">
        <v>1365.8037282667101</v>
      </c>
      <c r="M3" s="28">
        <v>1308.22541458047</v>
      </c>
      <c r="N3" s="28">
        <v>1302.75606654583</v>
      </c>
      <c r="O3" s="28">
        <v>1286.3707413808199</v>
      </c>
    </row>
    <row r="4" spans="1:15" ht="12" thickBot="1">
      <c r="A4" s="23" t="s">
        <v>32</v>
      </c>
      <c r="B4" s="23" t="s">
        <v>33</v>
      </c>
      <c r="C4" s="23" t="s">
        <v>29</v>
      </c>
      <c r="D4" s="25"/>
      <c r="E4" s="25"/>
      <c r="F4" s="25"/>
      <c r="G4" s="25"/>
      <c r="H4" s="27"/>
      <c r="I4" s="27"/>
      <c r="J4" s="27"/>
      <c r="K4" s="27"/>
      <c r="L4" s="29" t="s">
        <v>34</v>
      </c>
      <c r="M4" s="29" t="s">
        <v>34</v>
      </c>
      <c r="N4" s="29" t="s">
        <v>34</v>
      </c>
      <c r="O4" s="29" t="s">
        <v>34</v>
      </c>
    </row>
    <row r="5" spans="1:15" ht="12" thickTop="1">
      <c r="A5" s="14"/>
      <c r="B5" s="15" t="s">
        <v>47</v>
      </c>
      <c r="C5" s="15" t="s">
        <v>29</v>
      </c>
      <c r="D5" s="16">
        <f>SUM(D2:D4)</f>
        <v>12776</v>
      </c>
      <c r="E5" s="16">
        <f t="shared" ref="E5:G5" si="0">SUM(E2:E4)</f>
        <v>53097</v>
      </c>
      <c r="F5" s="16">
        <f t="shared" si="0"/>
        <v>93779</v>
      </c>
      <c r="G5" s="16">
        <f t="shared" si="0"/>
        <v>173595.6</v>
      </c>
      <c r="H5" s="17">
        <f>SUM(H2:H4)</f>
        <v>10192034.800000001</v>
      </c>
      <c r="I5" s="17">
        <f t="shared" ref="I5:K5" si="1">SUM(I2:I4)</f>
        <v>38923556</v>
      </c>
      <c r="J5" s="17">
        <f t="shared" si="1"/>
        <v>73710784.200000003</v>
      </c>
      <c r="K5" s="17">
        <f t="shared" si="1"/>
        <v>158008670.29999998</v>
      </c>
      <c r="L5" s="18">
        <f>H5/D5</f>
        <v>797.74849718221674</v>
      </c>
      <c r="M5" s="18">
        <f t="shared" ref="M5:O5" si="2">I5/E5</f>
        <v>733.06506958961904</v>
      </c>
      <c r="N5" s="18">
        <f t="shared" si="2"/>
        <v>786.00522718305808</v>
      </c>
      <c r="O5" s="18">
        <f t="shared" si="2"/>
        <v>910.21126284306729</v>
      </c>
    </row>
    <row r="9" spans="1:15">
      <c r="H9" s="19" t="s">
        <v>51</v>
      </c>
      <c r="J9" s="20">
        <f>SUM(H5:K5)</f>
        <v>280835045.29999995</v>
      </c>
    </row>
  </sheetData>
  <pageMargins left="0.7" right="0.7" top="0.75" bottom="0.75" header="0.3" footer="0.3"/>
  <ignoredErrors>
    <ignoredError sqref="A2:A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FDEE5-0DE9-4069-ACF9-57F1B7817948}"/>
</file>

<file path=customXml/itemProps2.xml><?xml version="1.0" encoding="utf-8"?>
<ds:datastoreItem xmlns:ds="http://schemas.openxmlformats.org/officeDocument/2006/customXml" ds:itemID="{ED389B35-756E-44EC-999F-5F800DEC99C6}"/>
</file>

<file path=customXml/itemProps3.xml><?xml version="1.0" encoding="utf-8"?>
<ds:datastoreItem xmlns:ds="http://schemas.openxmlformats.org/officeDocument/2006/customXml" ds:itemID="{A8E1ADD4-64EF-4E3B-A59E-6D83196F4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2009-2016</vt:lpstr>
      <vt:lpstr>2005-2008 ex-DG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2017-08-02T17:58:12Z</dcterms:created>
  <dcterms:modified xsi:type="dcterms:W3CDTF">2017-08-02T18:17:24Z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