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Graph Efficience" sheetId="1" r:id="rId1"/>
    <sheet name="Synthèse efficience" sheetId="2" r:id="rId2"/>
    <sheet name="Graph ATB" sheetId="3" r:id="rId3"/>
    <sheet name="ATB" sheetId="4" r:id="rId4"/>
    <sheet name="Graph IPP" sheetId="5" r:id="rId5"/>
    <sheet name="IPP" sheetId="6" r:id="rId6"/>
    <sheet name="Graph Statines" sheetId="7" r:id="rId7"/>
    <sheet name="Statines" sheetId="8" r:id="rId8"/>
    <sheet name="Graph AntiHTA" sheetId="9" r:id="rId9"/>
    <sheet name="AntiHTA" sheetId="10" r:id="rId10"/>
    <sheet name="Graph Antidépresseurs" sheetId="11" r:id="rId11"/>
    <sheet name="AntiDépresseurs" sheetId="12" r:id="rId12"/>
    <sheet name="Graph IEC" sheetId="13" r:id="rId13"/>
    <sheet name="IEC" sheetId="14" r:id="rId14"/>
    <sheet name="Graph Antiagrégants" sheetId="15" r:id="rId15"/>
    <sheet name="Antiagrégants P" sheetId="16" r:id="rId16"/>
    <sheet name="Feuil2" sheetId="17" r:id="rId17"/>
    <sheet name="Feuil3" sheetId="18" r:id="rId18"/>
  </sheets>
  <definedNames/>
  <calcPr fullCalcOnLoad="1"/>
</workbook>
</file>

<file path=xl/sharedStrings.xml><?xml version="1.0" encoding="utf-8"?>
<sst xmlns="http://schemas.openxmlformats.org/spreadsheetml/2006/main" count="201" uniqueCount="78">
  <si>
    <t>Dr Remedo EFFICIUS</t>
  </si>
  <si>
    <t>Dr Innovacio PICSOU</t>
  </si>
  <si>
    <t>Classe</t>
  </si>
  <si>
    <t>Médicament 5</t>
  </si>
  <si>
    <t>Médicament 6</t>
  </si>
  <si>
    <t>Coût trt</t>
  </si>
  <si>
    <t>% boites</t>
  </si>
  <si>
    <t>Coût moyen de traitement</t>
  </si>
  <si>
    <t>Amoxicilline Gé 500mg gélules</t>
  </si>
  <si>
    <t>Cefpodoxime Gé 100mg</t>
  </si>
  <si>
    <t>Amoxiciline + clavulanique Gé 500mg gélules</t>
  </si>
  <si>
    <t>Ceftriaxone Gé 1G inj.</t>
  </si>
  <si>
    <t xml:space="preserve">Antibiotiques </t>
  </si>
  <si>
    <t>Lansoprazole Gé 15mg</t>
  </si>
  <si>
    <t>OGASTORO® 15mg</t>
  </si>
  <si>
    <t>Oméprazole Gé 20mg</t>
  </si>
  <si>
    <t>Oméprazole Gé 10mg</t>
  </si>
  <si>
    <t>OGASTORO® 30mg</t>
  </si>
  <si>
    <t>Statines</t>
  </si>
  <si>
    <t>Pravastatine Gé 10mg</t>
  </si>
  <si>
    <t>Simvastatine Gé 20mg</t>
  </si>
  <si>
    <t>Simvastatine Gé 40mg</t>
  </si>
  <si>
    <t>Fluvastatine Gé 80mg</t>
  </si>
  <si>
    <t>FRACTAL® 80mg NS</t>
  </si>
  <si>
    <t>ELISOR® 40mg NS</t>
  </si>
  <si>
    <t>Antihypertenseurs</t>
  </si>
  <si>
    <t>BAYPRESS® 20mg NS</t>
  </si>
  <si>
    <t>Périndopril Gé 8mg</t>
  </si>
  <si>
    <t>ESIDREX® 25mg</t>
  </si>
  <si>
    <t>COTAREG® 160mg/12,5mg NS</t>
  </si>
  <si>
    <t>Amlodipine Gé 10mg</t>
  </si>
  <si>
    <t>Losartan + HCTZ Gé 100mg/25mg</t>
  </si>
  <si>
    <t xml:space="preserve">Captopril + HCTZ Gé 50mg/25mg </t>
  </si>
  <si>
    <t>Antidépresseurs</t>
  </si>
  <si>
    <t>Fluvoxamine Gé 50mg</t>
  </si>
  <si>
    <t>Miansérine Gé 30 mg</t>
  </si>
  <si>
    <t>Mirtazapine Gé 15mg orodispersible</t>
  </si>
  <si>
    <t>Fluoxétine Gé 20mg</t>
  </si>
  <si>
    <t>Venlafaxine Gé LP 75mg</t>
  </si>
  <si>
    <t>SEROPRAM® 20mg NS</t>
  </si>
  <si>
    <t>EFFEXOR LP 75 mg NS</t>
  </si>
  <si>
    <t>IEC</t>
  </si>
  <si>
    <t>Captopril + HCTZ Gé 50mg/25mg</t>
  </si>
  <si>
    <t>Enalapril Gé 20mg</t>
  </si>
  <si>
    <t>Ramipril Gé 5mg</t>
  </si>
  <si>
    <t>Ramipril Gé 10mg</t>
  </si>
  <si>
    <t>BIPRETERAX® 10 mg/2,5mg</t>
  </si>
  <si>
    <t xml:space="preserve">COTRIATEC® </t>
  </si>
  <si>
    <t>Aspirine seule : KARDEGIC®</t>
  </si>
  <si>
    <t>Nbre patients</t>
  </si>
  <si>
    <t>Clopidogrel Gé 75mg seul</t>
  </si>
  <si>
    <t>PLAVIX® 75mg NS seul</t>
  </si>
  <si>
    <t>Clopidigrel Gé 75mg + aspirine</t>
  </si>
  <si>
    <t>PLAVIX® 75mg  NS+ aspirine</t>
  </si>
  <si>
    <t>Antiagrégants plaquettaires</t>
  </si>
  <si>
    <t>Synthèse de l'efficience</t>
  </si>
  <si>
    <t>Antibiotiques</t>
  </si>
  <si>
    <t>IPP</t>
  </si>
  <si>
    <t>Coût moyen trt/j</t>
  </si>
  <si>
    <t>Coût total des traitements</t>
  </si>
  <si>
    <t>Coût trt/mois</t>
  </si>
  <si>
    <t>42 millions de boites d'IPP remboursées en 2009 pour 60 millions de français</t>
  </si>
  <si>
    <t>Nbre btes/an</t>
  </si>
  <si>
    <t>Nbre jours trt/an</t>
  </si>
  <si>
    <t>43 millions de boites de statines remboursées en 2009 pour 60 millions de français</t>
  </si>
  <si>
    <t>145 millions de boites d'antiHTA remboursées en 2009</t>
  </si>
  <si>
    <t>47 millions de boites d'antidépresseurs remboursées en 2008 pour 60 millions de français</t>
  </si>
  <si>
    <r>
      <t xml:space="preserve">0,72 boite par patient x 800 patients = </t>
    </r>
    <r>
      <rPr>
        <b/>
        <sz val="10"/>
        <rFont val="Arial"/>
        <family val="2"/>
      </rPr>
      <t>573 boites par an x 70% &gt;&gt;&gt; 401 btes/an</t>
    </r>
  </si>
  <si>
    <r>
      <t xml:space="preserve">0,7 boite par patient x 800 patients = </t>
    </r>
    <r>
      <rPr>
        <b/>
        <sz val="10"/>
        <rFont val="Arial"/>
        <family val="2"/>
      </rPr>
      <t>560 boites par an x 85% &gt;&gt;&gt; 476 btes/an</t>
    </r>
  </si>
  <si>
    <r>
      <t xml:space="preserve">2,4 boites par patient x 800 = </t>
    </r>
    <r>
      <rPr>
        <b/>
        <sz val="10"/>
        <rFont val="Arial"/>
        <family val="2"/>
      </rPr>
      <t>1933 boites par an x 65% &gt;&gt;&gt; 1256 btes/an</t>
    </r>
  </si>
  <si>
    <r>
      <t xml:space="preserve">0,78 boite par patient x 800 patients = </t>
    </r>
    <r>
      <rPr>
        <b/>
        <sz val="10"/>
        <rFont val="Arial"/>
        <family val="2"/>
      </rPr>
      <t>627 boites par an x 80% &gt;&gt;&gt; 502 btes/an</t>
    </r>
  </si>
  <si>
    <r>
      <t xml:space="preserve">1,72 boite par patient x 800 patients = </t>
    </r>
    <r>
      <rPr>
        <b/>
        <sz val="10"/>
        <rFont val="Arial"/>
        <family val="2"/>
      </rPr>
      <t>1373 boites par an x 65% &gt;&gt;&gt; 892 btes/an</t>
    </r>
  </si>
  <si>
    <r>
      <t xml:space="preserve">0,45 boite par patient x 800 patients = </t>
    </r>
    <r>
      <rPr>
        <b/>
        <sz val="10"/>
        <rFont val="Arial"/>
        <family val="2"/>
      </rPr>
      <t>360 boites par an x 85% &gt;&gt;&gt; 306 btes/an</t>
    </r>
  </si>
  <si>
    <t>103 millions de boites d'IEC remboursées en 2009</t>
  </si>
  <si>
    <t>27 millions de boites d'antiagrégants remboursées en 2008 pour 60 millions de français</t>
  </si>
  <si>
    <t>Nbre annuel de traitements ATB 37% des patients de 16 à 65 ans</t>
  </si>
  <si>
    <t>Patientèle moyenne de 800 patients</t>
  </si>
  <si>
    <r>
      <t xml:space="preserve">Durée moyenne de 10 jours par traitement = </t>
    </r>
    <r>
      <rPr>
        <b/>
        <sz val="10"/>
        <rFont val="Arial"/>
        <family val="2"/>
      </rPr>
      <t>2960 jours /an x 90% &gt;&gt;&gt; 2664 jours/an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</si>
</sst>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#,##0\ &quot;€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36"/>
      <color indexed="10"/>
      <name val="Arial"/>
      <family val="2"/>
    </font>
    <font>
      <b/>
      <sz val="22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9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167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Efficience globale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875"/>
          <c:w val="0.97925"/>
          <c:h val="0.5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'Synthèse efficience'!$B$8</c:f>
              <c:strCache>
                <c:ptCount val="1"/>
                <c:pt idx="0">
                  <c:v>Coût total des traitements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'Synthèse efficience'!$A$9:$A$10</c:f>
              <c:strCache>
                <c:ptCount val="2"/>
                <c:pt idx="0">
                  <c:v>Dr Remedo EFFICIUS</c:v>
                </c:pt>
                <c:pt idx="1">
                  <c:v>Dr Innovacio PICSOU</c:v>
                </c:pt>
              </c:strCache>
            </c:strRef>
          </c:cat>
          <c:val>
            <c:numRef>
              <c:f>'Synthèse efficience'!$B$9:$B$10</c:f>
              <c:numCache>
                <c:ptCount val="2"/>
                <c:pt idx="0">
                  <c:v>43331.09111263736</c:v>
                </c:pt>
                <c:pt idx="1">
                  <c:v>103721.68246153844</c:v>
                </c:pt>
              </c:numCache>
            </c:numRef>
          </c:val>
        </c:ser>
        <c:axId val="56422655"/>
        <c:axId val="38041848"/>
      </c:barChart>
      <c:catAx>
        <c:axId val="56422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041848"/>
        <c:crosses val="autoZero"/>
        <c:auto val="1"/>
        <c:lblOffset val="100"/>
        <c:noMultiLvlLbl val="0"/>
      </c:catAx>
      <c:valAx>
        <c:axId val="38041848"/>
        <c:scaling>
          <c:orientation val="minMax"/>
          <c:max val="1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Montant annuel total des prescriptions (€)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22655"/>
        <c:crossesAt val="1"/>
        <c:crossBetween val="between"/>
        <c:dispUnits/>
        <c:majorUnit val="20000"/>
        <c:minorUnit val="10000"/>
      </c:valAx>
      <c:spPr>
        <a:gradFill rotWithShape="1">
          <a:gsLst>
            <a:gs pos="0">
              <a:srgbClr val="3366FF"/>
            </a:gs>
            <a:gs pos="100000">
              <a:srgbClr val="F8FA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Antibiotiques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875"/>
          <c:w val="0.97925"/>
          <c:h val="0.5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ATB!$B$8</c:f>
              <c:strCache>
                <c:ptCount val="1"/>
                <c:pt idx="0">
                  <c:v>Coût moyen de traitement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ATB!$A$9:$A$10</c:f>
              <c:strCache>
                <c:ptCount val="2"/>
                <c:pt idx="0">
                  <c:v>Dr Remedo EFFICIUS</c:v>
                </c:pt>
                <c:pt idx="1">
                  <c:v>Dr Innovacio PICSOU</c:v>
                </c:pt>
              </c:strCache>
            </c:strRef>
          </c:cat>
          <c:val>
            <c:numRef>
              <c:f>ATB!$B$9:$B$10</c:f>
              <c:numCache>
                <c:ptCount val="2"/>
                <c:pt idx="0">
                  <c:v>1.9344444444444449</c:v>
                </c:pt>
                <c:pt idx="1">
                  <c:v>4.379444444444445</c:v>
                </c:pt>
              </c:numCache>
            </c:numRef>
          </c:val>
        </c:ser>
        <c:axId val="6832313"/>
        <c:axId val="61490818"/>
      </c:barChart>
      <c:catAx>
        <c:axId val="6832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90818"/>
        <c:crosses val="autoZero"/>
        <c:auto val="1"/>
        <c:lblOffset val="100"/>
        <c:noMultiLvlLbl val="0"/>
      </c:catAx>
      <c:valAx>
        <c:axId val="61490818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Coût moyen de traitement / j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32313"/>
        <c:crossesAt val="1"/>
        <c:crossBetween val="between"/>
        <c:dispUnits/>
        <c:majorUnit val="1"/>
      </c:valAx>
      <c:spPr>
        <a:gradFill rotWithShape="1">
          <a:gsLst>
            <a:gs pos="0">
              <a:srgbClr val="3366FF"/>
            </a:gs>
            <a:gs pos="100000">
              <a:srgbClr val="F8FA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Inhibiteurs de la pompe à protons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875"/>
          <c:w val="0.97925"/>
          <c:h val="0.5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IPP!$B$8</c:f>
              <c:strCache>
                <c:ptCount val="1"/>
                <c:pt idx="0">
                  <c:v>Coût moyen de traitement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IPP!$A$9:$A$10</c:f>
              <c:strCache>
                <c:ptCount val="2"/>
                <c:pt idx="0">
                  <c:v>Dr Remedo EFFICIUS</c:v>
                </c:pt>
                <c:pt idx="1">
                  <c:v>Dr Innovacio PICSOU</c:v>
                </c:pt>
              </c:strCache>
            </c:strRef>
          </c:cat>
          <c:val>
            <c:numRef>
              <c:f>IPP!$B$9:$B$10</c:f>
              <c:numCache>
                <c:ptCount val="2"/>
                <c:pt idx="0">
                  <c:v>10.980588235294118</c:v>
                </c:pt>
                <c:pt idx="1">
                  <c:v>17.580588235294115</c:v>
                </c:pt>
              </c:numCache>
            </c:numRef>
          </c:val>
        </c:ser>
        <c:axId val="16546451"/>
        <c:axId val="14700332"/>
      </c:barChart>
      <c:catAx>
        <c:axId val="16546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700332"/>
        <c:crosses val="autoZero"/>
        <c:auto val="1"/>
        <c:lblOffset val="100"/>
        <c:noMultiLvlLbl val="0"/>
      </c:catAx>
      <c:valAx>
        <c:axId val="1470033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Coût moyen de traitement / 28 jours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46451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3366FF"/>
            </a:gs>
            <a:gs pos="100000">
              <a:srgbClr val="F8FA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Statines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875"/>
          <c:w val="0.97925"/>
          <c:h val="0.5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Statines!$B$8</c:f>
              <c:strCache>
                <c:ptCount val="1"/>
                <c:pt idx="0">
                  <c:v>Coût moyen de traitement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Statines!$A$9:$A$10</c:f>
              <c:strCache>
                <c:ptCount val="2"/>
                <c:pt idx="0">
                  <c:v>Dr Remedo EFFICIUS</c:v>
                </c:pt>
                <c:pt idx="1">
                  <c:v>Dr Innovacio PICSOU</c:v>
                </c:pt>
              </c:strCache>
            </c:strRef>
          </c:cat>
          <c:val>
            <c:numRef>
              <c:f>Statines!$B$9:$B$10</c:f>
              <c:numCache>
                <c:ptCount val="2"/>
                <c:pt idx="0">
                  <c:v>10.732142857142856</c:v>
                </c:pt>
                <c:pt idx="1">
                  <c:v>26.844999999999995</c:v>
                </c:pt>
              </c:numCache>
            </c:numRef>
          </c:val>
        </c:ser>
        <c:axId val="65194125"/>
        <c:axId val="49876214"/>
      </c:barChart>
      <c:catAx>
        <c:axId val="65194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76214"/>
        <c:crosses val="autoZero"/>
        <c:auto val="1"/>
        <c:lblOffset val="100"/>
        <c:noMultiLvlLbl val="0"/>
      </c:catAx>
      <c:valAx>
        <c:axId val="4987621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Coût moyen de traitement mensuel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94125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3366FF"/>
            </a:gs>
            <a:gs pos="100000">
              <a:srgbClr val="F8FA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Antihypertenseurs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875"/>
          <c:w val="0.97925"/>
          <c:h val="0.5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AntiHTA!$B$8</c:f>
              <c:strCache>
                <c:ptCount val="1"/>
                <c:pt idx="0">
                  <c:v>Coût moyen de traitement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AntiHTA!$A$9:$A$10</c:f>
              <c:strCache>
                <c:ptCount val="2"/>
                <c:pt idx="0">
                  <c:v>Dr Remedo EFFICIUS</c:v>
                </c:pt>
                <c:pt idx="1">
                  <c:v>Dr Innovacio PICSOU</c:v>
                </c:pt>
              </c:strCache>
            </c:strRef>
          </c:cat>
          <c:val>
            <c:numRef>
              <c:f>AntiHTA!$B$9:$B$10</c:f>
              <c:numCache>
                <c:ptCount val="2"/>
                <c:pt idx="0">
                  <c:v>9.02923076923077</c:v>
                </c:pt>
                <c:pt idx="1">
                  <c:v>23.978461538461538</c:v>
                </c:pt>
              </c:numCache>
            </c:numRef>
          </c:val>
        </c:ser>
        <c:axId val="46232743"/>
        <c:axId val="13441504"/>
      </c:barChart>
      <c:catAx>
        <c:axId val="46232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41504"/>
        <c:crosses val="autoZero"/>
        <c:auto val="1"/>
        <c:lblOffset val="100"/>
        <c:noMultiLvlLbl val="0"/>
      </c:catAx>
      <c:valAx>
        <c:axId val="1344150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Coût moyen de traitement mensuel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32743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3366FF"/>
            </a:gs>
            <a:gs pos="100000">
              <a:srgbClr val="F8FA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Antidépresseurs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875"/>
          <c:w val="0.97925"/>
          <c:h val="0.5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AntiDépresseurs!$B$8</c:f>
              <c:strCache>
                <c:ptCount val="1"/>
                <c:pt idx="0">
                  <c:v>Coût moyen de traitement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AntiDépresseurs!$A$9:$A$10</c:f>
              <c:strCache>
                <c:ptCount val="2"/>
                <c:pt idx="0">
                  <c:v>Dr Remedo EFFICIUS</c:v>
                </c:pt>
                <c:pt idx="1">
                  <c:v>Dr Innovacio PICSOU</c:v>
                </c:pt>
              </c:strCache>
            </c:strRef>
          </c:cat>
          <c:val>
            <c:numRef>
              <c:f>AntiDépresseurs!$B$9:$B$10</c:f>
              <c:numCache>
                <c:ptCount val="2"/>
                <c:pt idx="0">
                  <c:v>6.380624999999999</c:v>
                </c:pt>
                <c:pt idx="1">
                  <c:v>17.685</c:v>
                </c:pt>
              </c:numCache>
            </c:numRef>
          </c:val>
        </c:ser>
        <c:axId val="53864673"/>
        <c:axId val="15020010"/>
      </c:barChart>
      <c:catAx>
        <c:axId val="53864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20010"/>
        <c:crosses val="autoZero"/>
        <c:auto val="1"/>
        <c:lblOffset val="100"/>
        <c:noMultiLvlLbl val="0"/>
      </c:catAx>
      <c:valAx>
        <c:axId val="1502001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Coût moyen de traitement mensuel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64673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3366FF"/>
            </a:gs>
            <a:gs pos="100000">
              <a:srgbClr val="F8FA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IEC / (IEC + sartans)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875"/>
          <c:w val="0.97925"/>
          <c:h val="0.5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IEC!$B$8</c:f>
              <c:strCache>
                <c:ptCount val="1"/>
                <c:pt idx="0">
                  <c:v>Coût moyen de traitement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IEC!$A$9:$A$10</c:f>
              <c:strCache>
                <c:ptCount val="2"/>
                <c:pt idx="0">
                  <c:v>Dr Remedo EFFICIUS</c:v>
                </c:pt>
                <c:pt idx="1">
                  <c:v>Dr Innovacio PICSOU</c:v>
                </c:pt>
              </c:strCache>
            </c:strRef>
          </c:cat>
          <c:val>
            <c:numRef>
              <c:f>IEC!$B$9:$B$10</c:f>
              <c:numCache>
                <c:ptCount val="2"/>
                <c:pt idx="0">
                  <c:v>11.896153846153846</c:v>
                </c:pt>
                <c:pt idx="1">
                  <c:v>22.903846153846153</c:v>
                </c:pt>
              </c:numCache>
            </c:numRef>
          </c:val>
        </c:ser>
        <c:axId val="962363"/>
        <c:axId val="8661268"/>
      </c:barChart>
      <c:catAx>
        <c:axId val="962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61268"/>
        <c:crosses val="autoZero"/>
        <c:auto val="1"/>
        <c:lblOffset val="100"/>
        <c:noMultiLvlLbl val="0"/>
      </c:catAx>
      <c:valAx>
        <c:axId val="8661268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Coût moyen de traitement mensuel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2363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3366FF"/>
            </a:gs>
            <a:gs pos="100000">
              <a:srgbClr val="F8FA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Antiagrégants plaquettaires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875"/>
          <c:w val="0.97925"/>
          <c:h val="0.5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'Antiagrégants P'!$B$8</c:f>
              <c:strCache>
                <c:ptCount val="1"/>
                <c:pt idx="0">
                  <c:v>Coût moyen de traitement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'Antiagrégants P'!$A$9:$A$10</c:f>
              <c:strCache>
                <c:ptCount val="2"/>
                <c:pt idx="0">
                  <c:v>Dr Remedo EFFICIUS</c:v>
                </c:pt>
                <c:pt idx="1">
                  <c:v>Dr Innovacio PICSOU</c:v>
                </c:pt>
              </c:strCache>
            </c:strRef>
          </c:cat>
          <c:val>
            <c:numRef>
              <c:f>'Antiagrégants P'!$B$9:$B$10</c:f>
              <c:numCache>
                <c:ptCount val="2"/>
                <c:pt idx="0">
                  <c:v>11.4125</c:v>
                </c:pt>
                <c:pt idx="1">
                  <c:v>44.1065</c:v>
                </c:pt>
              </c:numCache>
            </c:numRef>
          </c:val>
        </c:ser>
        <c:axId val="10842549"/>
        <c:axId val="30474078"/>
      </c:barChart>
      <c:catAx>
        <c:axId val="10842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74078"/>
        <c:crosses val="autoZero"/>
        <c:auto val="1"/>
        <c:lblOffset val="100"/>
        <c:noMultiLvlLbl val="0"/>
      </c:catAx>
      <c:valAx>
        <c:axId val="3047407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Coût moyen de traitement mensuel par patient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42549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3366FF"/>
            </a:gs>
            <a:gs pos="100000">
              <a:srgbClr val="F8FA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0.85025</cdr:y>
    </cdr:from>
    <cdr:to>
      <cdr:x>1</cdr:x>
      <cdr:y>0.85025</cdr:y>
    </cdr:to>
    <cdr:sp>
      <cdr:nvSpPr>
        <cdr:cNvPr id="1" name="Line 1"/>
        <cdr:cNvSpPr>
          <a:spLocks/>
        </cdr:cNvSpPr>
      </cdr:nvSpPr>
      <cdr:spPr>
        <a:xfrm>
          <a:off x="0" y="4886325"/>
          <a:ext cx="923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0.8265</cdr:x>
      <cdr:y>0.45775</cdr:y>
    </cdr:from>
    <cdr:to>
      <cdr:x>0.9995</cdr:x>
      <cdr:y>0.616</cdr:y>
    </cdr:to>
    <cdr:sp>
      <cdr:nvSpPr>
        <cdr:cNvPr id="2" name="TextBox 2"/>
        <cdr:cNvSpPr txBox="1">
          <a:spLocks noChangeArrowheads="1"/>
        </cdr:cNvSpPr>
      </cdr:nvSpPr>
      <cdr:spPr>
        <a:xfrm>
          <a:off x="7629525" y="2628900"/>
          <a:ext cx="16002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2,4</a:t>
          </a:r>
        </a:p>
      </cdr:txBody>
    </cdr:sp>
  </cdr:relSizeAnchor>
  <cdr:relSizeAnchor xmlns:cdr="http://schemas.openxmlformats.org/drawingml/2006/chartDrawing">
    <cdr:from>
      <cdr:x>0.50175</cdr:x>
      <cdr:y>0.4235</cdr:y>
    </cdr:from>
    <cdr:to>
      <cdr:x>0.9995</cdr:x>
      <cdr:y>0.53675</cdr:y>
    </cdr:to>
    <cdr:sp>
      <cdr:nvSpPr>
        <cdr:cNvPr id="3" name="AutoShape 3"/>
        <cdr:cNvSpPr>
          <a:spLocks/>
        </cdr:cNvSpPr>
      </cdr:nvSpPr>
      <cdr:spPr>
        <a:xfrm rot="20208779">
          <a:off x="4629150" y="2428875"/>
          <a:ext cx="4600575" cy="647700"/>
        </a:xfrm>
        <a:prstGeom prst="curvedUpArrow">
          <a:avLst/>
        </a:prstGeom>
        <a:solidFill>
          <a:srgbClr val="FFCC99">
            <a:alpha val="33000"/>
          </a:srgbClr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0.85025</cdr:y>
    </cdr:from>
    <cdr:to>
      <cdr:x>1</cdr:x>
      <cdr:y>0.85025</cdr:y>
    </cdr:to>
    <cdr:sp>
      <cdr:nvSpPr>
        <cdr:cNvPr id="1" name="Line 1"/>
        <cdr:cNvSpPr>
          <a:spLocks/>
        </cdr:cNvSpPr>
      </cdr:nvSpPr>
      <cdr:spPr>
        <a:xfrm>
          <a:off x="0" y="4886325"/>
          <a:ext cx="923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0.81225</cdr:x>
      <cdr:y>0.4355</cdr:y>
    </cdr:from>
    <cdr:to>
      <cdr:x>0.96975</cdr:x>
      <cdr:y>0.5945</cdr:y>
    </cdr:to>
    <cdr:sp>
      <cdr:nvSpPr>
        <cdr:cNvPr id="2" name="TextBox 2"/>
        <cdr:cNvSpPr txBox="1">
          <a:spLocks noChangeArrowheads="1"/>
        </cdr:cNvSpPr>
      </cdr:nvSpPr>
      <cdr:spPr>
        <a:xfrm>
          <a:off x="7496175" y="2505075"/>
          <a:ext cx="14573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2,8</a:t>
          </a:r>
        </a:p>
      </cdr:txBody>
    </cdr:sp>
  </cdr:relSizeAnchor>
  <cdr:relSizeAnchor xmlns:cdr="http://schemas.openxmlformats.org/drawingml/2006/chartDrawing">
    <cdr:from>
      <cdr:x>0.47875</cdr:x>
      <cdr:y>0.418</cdr:y>
    </cdr:from>
    <cdr:to>
      <cdr:x>0.99375</cdr:x>
      <cdr:y>0.53125</cdr:y>
    </cdr:to>
    <cdr:sp>
      <cdr:nvSpPr>
        <cdr:cNvPr id="3" name="AutoShape 3"/>
        <cdr:cNvSpPr>
          <a:spLocks/>
        </cdr:cNvSpPr>
      </cdr:nvSpPr>
      <cdr:spPr>
        <a:xfrm rot="20274250">
          <a:off x="4419600" y="2400300"/>
          <a:ext cx="4762500" cy="647700"/>
        </a:xfrm>
        <a:prstGeom prst="curvedUpArrow">
          <a:avLst/>
        </a:prstGeom>
        <a:solidFill>
          <a:srgbClr val="FFCC99">
            <a:alpha val="33000"/>
          </a:srgbClr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0.85025</cdr:y>
    </cdr:from>
    <cdr:to>
      <cdr:x>1</cdr:x>
      <cdr:y>0.85025</cdr:y>
    </cdr:to>
    <cdr:sp>
      <cdr:nvSpPr>
        <cdr:cNvPr id="1" name="Line 1"/>
        <cdr:cNvSpPr>
          <a:spLocks/>
        </cdr:cNvSpPr>
      </cdr:nvSpPr>
      <cdr:spPr>
        <a:xfrm>
          <a:off x="0" y="4886325"/>
          <a:ext cx="923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0.81925</cdr:x>
      <cdr:y>0.50275</cdr:y>
    </cdr:from>
    <cdr:to>
      <cdr:x>0.977</cdr:x>
      <cdr:y>0.662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86075"/>
          <a:ext cx="14573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1,9</a:t>
          </a:r>
        </a:p>
      </cdr:txBody>
    </cdr:sp>
  </cdr:relSizeAnchor>
  <cdr:relSizeAnchor xmlns:cdr="http://schemas.openxmlformats.org/drawingml/2006/chartDrawing">
    <cdr:from>
      <cdr:x>0.5845</cdr:x>
      <cdr:y>0.424</cdr:y>
    </cdr:from>
    <cdr:to>
      <cdr:x>1</cdr:x>
      <cdr:y>0.53725</cdr:y>
    </cdr:to>
    <cdr:sp>
      <cdr:nvSpPr>
        <cdr:cNvPr id="3" name="AutoShape 3"/>
        <cdr:cNvSpPr>
          <a:spLocks/>
        </cdr:cNvSpPr>
      </cdr:nvSpPr>
      <cdr:spPr>
        <a:xfrm rot="19916660">
          <a:off x="5391150" y="2438400"/>
          <a:ext cx="3838575" cy="647700"/>
        </a:xfrm>
        <a:prstGeom prst="curvedUpArrow">
          <a:avLst/>
        </a:prstGeom>
        <a:solidFill>
          <a:srgbClr val="FFCC99">
            <a:alpha val="33000"/>
          </a:srgbClr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0.85025</cdr:y>
    </cdr:from>
    <cdr:to>
      <cdr:x>1</cdr:x>
      <cdr:y>0.85025</cdr:y>
    </cdr:to>
    <cdr:sp>
      <cdr:nvSpPr>
        <cdr:cNvPr id="1" name="Line 1"/>
        <cdr:cNvSpPr>
          <a:spLocks/>
        </cdr:cNvSpPr>
      </cdr:nvSpPr>
      <cdr:spPr>
        <a:xfrm>
          <a:off x="0" y="4886325"/>
          <a:ext cx="923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0.81925</cdr:x>
      <cdr:y>0.50275</cdr:y>
    </cdr:from>
    <cdr:to>
      <cdr:x>0.977</cdr:x>
      <cdr:y>0.662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86075"/>
          <a:ext cx="14573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3,9</a:t>
          </a:r>
        </a:p>
      </cdr:txBody>
    </cdr:sp>
  </cdr:relSizeAnchor>
  <cdr:relSizeAnchor xmlns:cdr="http://schemas.openxmlformats.org/drawingml/2006/chartDrawing">
    <cdr:from>
      <cdr:x>0.42425</cdr:x>
      <cdr:y>0.411</cdr:y>
    </cdr:from>
    <cdr:to>
      <cdr:x>1</cdr:x>
      <cdr:y>0.54975</cdr:y>
    </cdr:to>
    <cdr:sp>
      <cdr:nvSpPr>
        <cdr:cNvPr id="3" name="AutoShape 3"/>
        <cdr:cNvSpPr>
          <a:spLocks/>
        </cdr:cNvSpPr>
      </cdr:nvSpPr>
      <cdr:spPr>
        <a:xfrm rot="20453675">
          <a:off x="3914775" y="2362200"/>
          <a:ext cx="5314950" cy="800100"/>
        </a:xfrm>
        <a:prstGeom prst="curvedUpArrow">
          <a:avLst/>
        </a:prstGeom>
        <a:solidFill>
          <a:srgbClr val="FFCC99">
            <a:alpha val="33000"/>
          </a:srgbClr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0.85025</cdr:y>
    </cdr:from>
    <cdr:to>
      <cdr:x>1</cdr:x>
      <cdr:y>0.85025</cdr:y>
    </cdr:to>
    <cdr:sp>
      <cdr:nvSpPr>
        <cdr:cNvPr id="1" name="Line 1"/>
        <cdr:cNvSpPr>
          <a:spLocks/>
        </cdr:cNvSpPr>
      </cdr:nvSpPr>
      <cdr:spPr>
        <a:xfrm>
          <a:off x="0" y="4886325"/>
          <a:ext cx="923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0.84225</cdr:x>
      <cdr:y>0.45775</cdr:y>
    </cdr:from>
    <cdr:to>
      <cdr:x>0.99975</cdr:x>
      <cdr:y>0.616</cdr:y>
    </cdr:to>
    <cdr:sp>
      <cdr:nvSpPr>
        <cdr:cNvPr id="2" name="TextBox 2"/>
        <cdr:cNvSpPr txBox="1">
          <a:spLocks noChangeArrowheads="1"/>
        </cdr:cNvSpPr>
      </cdr:nvSpPr>
      <cdr:spPr>
        <a:xfrm>
          <a:off x="7772400" y="2628900"/>
          <a:ext cx="14573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2,3</a:t>
          </a:r>
        </a:p>
      </cdr:txBody>
    </cdr:sp>
  </cdr:relSizeAnchor>
  <cdr:relSizeAnchor xmlns:cdr="http://schemas.openxmlformats.org/drawingml/2006/chartDrawing">
    <cdr:from>
      <cdr:x>0.5085</cdr:x>
      <cdr:y>0.4235</cdr:y>
    </cdr:from>
    <cdr:to>
      <cdr:x>0.99975</cdr:x>
      <cdr:y>0.53675</cdr:y>
    </cdr:to>
    <cdr:sp>
      <cdr:nvSpPr>
        <cdr:cNvPr id="3" name="AutoShape 3"/>
        <cdr:cNvSpPr>
          <a:spLocks/>
        </cdr:cNvSpPr>
      </cdr:nvSpPr>
      <cdr:spPr>
        <a:xfrm rot="20208779">
          <a:off x="4695825" y="2428875"/>
          <a:ext cx="4543425" cy="647700"/>
        </a:xfrm>
        <a:prstGeom prst="curvedUpArrow">
          <a:avLst/>
        </a:prstGeom>
        <a:solidFill>
          <a:srgbClr val="FFCC99">
            <a:alpha val="33000"/>
          </a:srgbClr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0.85025</cdr:y>
    </cdr:from>
    <cdr:to>
      <cdr:x>1</cdr:x>
      <cdr:y>0.85025</cdr:y>
    </cdr:to>
    <cdr:sp>
      <cdr:nvSpPr>
        <cdr:cNvPr id="1" name="Line 1"/>
        <cdr:cNvSpPr>
          <a:spLocks/>
        </cdr:cNvSpPr>
      </cdr:nvSpPr>
      <cdr:spPr>
        <a:xfrm>
          <a:off x="0" y="4886325"/>
          <a:ext cx="923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0.84275</cdr:x>
      <cdr:y>0.49725</cdr:y>
    </cdr:from>
    <cdr:to>
      <cdr:x>1</cdr:x>
      <cdr:y>0.65575</cdr:y>
    </cdr:to>
    <cdr:sp>
      <cdr:nvSpPr>
        <cdr:cNvPr id="2" name="TextBox 2"/>
        <cdr:cNvSpPr txBox="1">
          <a:spLocks noChangeArrowheads="1"/>
        </cdr:cNvSpPr>
      </cdr:nvSpPr>
      <cdr:spPr>
        <a:xfrm>
          <a:off x="7781925" y="2857500"/>
          <a:ext cx="14573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1,6</a:t>
          </a:r>
        </a:p>
      </cdr:txBody>
    </cdr:sp>
  </cdr:relSizeAnchor>
  <cdr:relSizeAnchor xmlns:cdr="http://schemas.openxmlformats.org/drawingml/2006/chartDrawing">
    <cdr:from>
      <cdr:x>0.64925</cdr:x>
      <cdr:y>0.4225</cdr:y>
    </cdr:from>
    <cdr:to>
      <cdr:x>0.975</cdr:x>
      <cdr:y>0.56125</cdr:y>
    </cdr:to>
    <cdr:sp>
      <cdr:nvSpPr>
        <cdr:cNvPr id="3" name="AutoShape 3"/>
        <cdr:cNvSpPr>
          <a:spLocks/>
        </cdr:cNvSpPr>
      </cdr:nvSpPr>
      <cdr:spPr>
        <a:xfrm rot="19439901">
          <a:off x="5991225" y="2428875"/>
          <a:ext cx="3009900" cy="800100"/>
        </a:xfrm>
        <a:prstGeom prst="curvedUpArrow">
          <a:avLst/>
        </a:prstGeom>
        <a:solidFill>
          <a:srgbClr val="FFCC99">
            <a:alpha val="33000"/>
          </a:srgbClr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0.85025</cdr:y>
    </cdr:from>
    <cdr:to>
      <cdr:x>1</cdr:x>
      <cdr:y>0.85025</cdr:y>
    </cdr:to>
    <cdr:sp>
      <cdr:nvSpPr>
        <cdr:cNvPr id="1" name="Line 1"/>
        <cdr:cNvSpPr>
          <a:spLocks/>
        </cdr:cNvSpPr>
      </cdr:nvSpPr>
      <cdr:spPr>
        <a:xfrm>
          <a:off x="0" y="4886325"/>
          <a:ext cx="923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0.84275</cdr:x>
      <cdr:y>0.45975</cdr:y>
    </cdr:from>
    <cdr:to>
      <cdr:x>1</cdr:x>
      <cdr:y>0.618</cdr:y>
    </cdr:to>
    <cdr:sp>
      <cdr:nvSpPr>
        <cdr:cNvPr id="2" name="TextBox 2"/>
        <cdr:cNvSpPr txBox="1">
          <a:spLocks noChangeArrowheads="1"/>
        </cdr:cNvSpPr>
      </cdr:nvSpPr>
      <cdr:spPr>
        <a:xfrm>
          <a:off x="7781925" y="2638425"/>
          <a:ext cx="14573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2,5</a:t>
          </a:r>
        </a:p>
      </cdr:txBody>
    </cdr:sp>
  </cdr:relSizeAnchor>
  <cdr:relSizeAnchor xmlns:cdr="http://schemas.openxmlformats.org/drawingml/2006/chartDrawing">
    <cdr:from>
      <cdr:x>0.5065</cdr:x>
      <cdr:y>0.4185</cdr:y>
    </cdr:from>
    <cdr:to>
      <cdr:x>0.99575</cdr:x>
      <cdr:y>0.53075</cdr:y>
    </cdr:to>
    <cdr:sp>
      <cdr:nvSpPr>
        <cdr:cNvPr id="3" name="AutoShape 3"/>
        <cdr:cNvSpPr>
          <a:spLocks/>
        </cdr:cNvSpPr>
      </cdr:nvSpPr>
      <cdr:spPr>
        <a:xfrm rot="20079613">
          <a:off x="4676775" y="2400300"/>
          <a:ext cx="4524375" cy="647700"/>
        </a:xfrm>
        <a:prstGeom prst="curvedUpArrow">
          <a:avLst/>
        </a:prstGeom>
        <a:solidFill>
          <a:srgbClr val="FFCC99">
            <a:alpha val="33000"/>
          </a:srgbClr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0.85025</cdr:y>
    </cdr:from>
    <cdr:to>
      <cdr:x>1</cdr:x>
      <cdr:y>0.85025</cdr:y>
    </cdr:to>
    <cdr:sp>
      <cdr:nvSpPr>
        <cdr:cNvPr id="1" name="Line 1"/>
        <cdr:cNvSpPr>
          <a:spLocks/>
        </cdr:cNvSpPr>
      </cdr:nvSpPr>
      <cdr:spPr>
        <a:xfrm>
          <a:off x="0" y="4886325"/>
          <a:ext cx="923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0.81225</cdr:x>
      <cdr:y>0.4355</cdr:y>
    </cdr:from>
    <cdr:to>
      <cdr:x>0.96975</cdr:x>
      <cdr:y>0.5945</cdr:y>
    </cdr:to>
    <cdr:sp>
      <cdr:nvSpPr>
        <cdr:cNvPr id="2" name="TextBox 2"/>
        <cdr:cNvSpPr txBox="1">
          <a:spLocks noChangeArrowheads="1"/>
        </cdr:cNvSpPr>
      </cdr:nvSpPr>
      <cdr:spPr>
        <a:xfrm>
          <a:off x="7496175" y="2505075"/>
          <a:ext cx="14573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2,7</a:t>
          </a:r>
        </a:p>
      </cdr:txBody>
    </cdr:sp>
  </cdr:relSizeAnchor>
  <cdr:relSizeAnchor xmlns:cdr="http://schemas.openxmlformats.org/drawingml/2006/chartDrawing">
    <cdr:from>
      <cdr:x>0.48075</cdr:x>
      <cdr:y>0.392</cdr:y>
    </cdr:from>
    <cdr:to>
      <cdr:x>0.96975</cdr:x>
      <cdr:y>0.53875</cdr:y>
    </cdr:to>
    <cdr:sp>
      <cdr:nvSpPr>
        <cdr:cNvPr id="3" name="AutoShape 3"/>
        <cdr:cNvSpPr>
          <a:spLocks/>
        </cdr:cNvSpPr>
      </cdr:nvSpPr>
      <cdr:spPr>
        <a:xfrm rot="20079613">
          <a:off x="4438650" y="2247900"/>
          <a:ext cx="4514850" cy="847725"/>
        </a:xfrm>
        <a:prstGeom prst="curvedUpArrow">
          <a:avLst/>
        </a:prstGeom>
        <a:solidFill>
          <a:srgbClr val="FFCC99">
            <a:alpha val="33000"/>
          </a:srgbClr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E26" sqref="E26"/>
    </sheetView>
  </sheetViews>
  <sheetFormatPr defaultColWidth="11.421875" defaultRowHeight="12.75"/>
  <cols>
    <col min="1" max="1" width="20.57421875" style="0" bestFit="1" customWidth="1"/>
    <col min="2" max="2" width="24.57421875" style="0" bestFit="1" customWidth="1"/>
    <col min="3" max="4" width="16.00390625" style="0" customWidth="1"/>
    <col min="9" max="10" width="17.57421875" style="0" customWidth="1"/>
    <col min="11" max="12" width="14.57421875" style="0" customWidth="1"/>
    <col min="15" max="16" width="19.421875" style="0" customWidth="1"/>
  </cols>
  <sheetData>
    <row r="1" ht="12.75">
      <c r="A1" t="s">
        <v>55</v>
      </c>
    </row>
    <row r="7" spans="1:16" ht="12.75">
      <c r="A7" s="3"/>
      <c r="B7" s="3"/>
      <c r="C7" s="16" t="s">
        <v>56</v>
      </c>
      <c r="D7" s="16"/>
      <c r="E7" s="16" t="s">
        <v>57</v>
      </c>
      <c r="F7" s="16"/>
      <c r="G7" s="16" t="s">
        <v>18</v>
      </c>
      <c r="H7" s="16"/>
      <c r="I7" s="16" t="s">
        <v>25</v>
      </c>
      <c r="J7" s="16"/>
      <c r="K7" s="16" t="s">
        <v>33</v>
      </c>
      <c r="L7" s="16"/>
      <c r="M7" s="16" t="s">
        <v>41</v>
      </c>
      <c r="N7" s="16"/>
      <c r="O7" s="16" t="s">
        <v>54</v>
      </c>
      <c r="P7" s="16"/>
    </row>
    <row r="8" spans="1:16" ht="12.75">
      <c r="A8" s="3"/>
      <c r="B8" s="4" t="s">
        <v>59</v>
      </c>
      <c r="C8" s="1" t="s">
        <v>63</v>
      </c>
      <c r="D8" s="1" t="s">
        <v>58</v>
      </c>
      <c r="E8" s="1" t="s">
        <v>62</v>
      </c>
      <c r="F8" s="1" t="s">
        <v>60</v>
      </c>
      <c r="G8" s="1" t="s">
        <v>62</v>
      </c>
      <c r="H8" s="1" t="s">
        <v>60</v>
      </c>
      <c r="I8" s="1" t="s">
        <v>62</v>
      </c>
      <c r="J8" s="1" t="s">
        <v>60</v>
      </c>
      <c r="K8" s="1" t="s">
        <v>62</v>
      </c>
      <c r="L8" s="1" t="s">
        <v>60</v>
      </c>
      <c r="M8" s="1" t="s">
        <v>62</v>
      </c>
      <c r="N8" s="1" t="s">
        <v>60</v>
      </c>
      <c r="O8" s="1" t="s">
        <v>62</v>
      </c>
      <c r="P8" s="1" t="s">
        <v>60</v>
      </c>
    </row>
    <row r="9" spans="1:16" ht="12.75">
      <c r="A9" s="4" t="s">
        <v>0</v>
      </c>
      <c r="B9" s="14">
        <f>D9*C9+F9*E9+H9*G9+J9*I9+L9*K9+N9*M9+P9*O9</f>
        <v>43331.09111263736</v>
      </c>
      <c r="C9" s="15">
        <v>2664</v>
      </c>
      <c r="D9" s="6">
        <f>ATB!B9</f>
        <v>1.9344444444444449</v>
      </c>
      <c r="E9" s="15">
        <v>476</v>
      </c>
      <c r="F9" s="6">
        <f>IPP!B9</f>
        <v>10.980588235294118</v>
      </c>
      <c r="G9" s="15">
        <v>401</v>
      </c>
      <c r="H9" s="6">
        <f>Statines!B9</f>
        <v>10.732142857142856</v>
      </c>
      <c r="I9" s="15">
        <v>1256</v>
      </c>
      <c r="J9" s="6">
        <f>AntiHTA!B9</f>
        <v>9.02923076923077</v>
      </c>
      <c r="K9" s="15">
        <v>502</v>
      </c>
      <c r="L9" s="6">
        <f>AntiDépresseurs!B9</f>
        <v>6.380624999999999</v>
      </c>
      <c r="M9" s="15">
        <v>892</v>
      </c>
      <c r="N9" s="6">
        <f>IEC!B9</f>
        <v>11.896153846153846</v>
      </c>
      <c r="O9" s="15">
        <v>306</v>
      </c>
      <c r="P9" s="6">
        <f>'Antiagrégants P'!B9</f>
        <v>11.4125</v>
      </c>
    </row>
    <row r="10" spans="1:16" ht="12.75">
      <c r="A10" s="4" t="s">
        <v>1</v>
      </c>
      <c r="B10" s="14">
        <f>D10*C9+F10*E9+H10*G9+J10*I9+L10*K9+N10*M9+P10*O9</f>
        <v>103721.68246153844</v>
      </c>
      <c r="C10" s="15"/>
      <c r="D10" s="6">
        <f>ATB!B10</f>
        <v>4.379444444444445</v>
      </c>
      <c r="E10" s="15"/>
      <c r="F10" s="6">
        <f>IPP!B10</f>
        <v>17.580588235294115</v>
      </c>
      <c r="G10" s="15"/>
      <c r="H10" s="6">
        <f>Statines!B10</f>
        <v>26.844999999999995</v>
      </c>
      <c r="I10" s="15"/>
      <c r="J10" s="6">
        <f>AntiHTA!B10</f>
        <v>23.978461538461538</v>
      </c>
      <c r="K10" s="15"/>
      <c r="L10" s="6">
        <f>AntiDépresseurs!B10</f>
        <v>17.685</v>
      </c>
      <c r="M10" s="15"/>
      <c r="N10" s="6">
        <f>IEC!B10</f>
        <v>22.903846153846153</v>
      </c>
      <c r="O10" s="15"/>
      <c r="P10" s="6">
        <f>'Antiagrégants P'!B10</f>
        <v>44.1065</v>
      </c>
    </row>
    <row r="12" ht="12.75">
      <c r="C12" t="s">
        <v>76</v>
      </c>
    </row>
    <row r="13" ht="12.75">
      <c r="C13" t="s">
        <v>75</v>
      </c>
    </row>
    <row r="14" ht="12.75">
      <c r="C14" t="s">
        <v>77</v>
      </c>
    </row>
    <row r="16" ht="12.75">
      <c r="E16" t="s">
        <v>61</v>
      </c>
    </row>
    <row r="17" ht="12.75">
      <c r="E17" t="s">
        <v>68</v>
      </c>
    </row>
    <row r="18" spans="7:10" ht="12.75">
      <c r="G18" s="3"/>
      <c r="H18" s="3"/>
      <c r="I18" s="3"/>
      <c r="J18" s="3"/>
    </row>
    <row r="19" spans="7:11" ht="12.75">
      <c r="G19" s="17" t="s">
        <v>64</v>
      </c>
      <c r="H19" s="18"/>
      <c r="I19" s="18"/>
      <c r="J19" s="18"/>
      <c r="K19" s="18"/>
    </row>
    <row r="20" ht="12.75">
      <c r="G20" t="s">
        <v>67</v>
      </c>
    </row>
    <row r="22" ht="12.75">
      <c r="I22" t="s">
        <v>65</v>
      </c>
    </row>
    <row r="23" ht="12.75">
      <c r="I23" t="s">
        <v>69</v>
      </c>
    </row>
    <row r="25" spans="11:15" ht="12.75">
      <c r="K25" s="17" t="s">
        <v>66</v>
      </c>
      <c r="L25" s="18"/>
      <c r="M25" s="18"/>
      <c r="N25" s="18"/>
      <c r="O25" s="18"/>
    </row>
    <row r="26" ht="12.75">
      <c r="K26" t="s">
        <v>70</v>
      </c>
    </row>
    <row r="28" ht="12.75">
      <c r="M28" t="s">
        <v>73</v>
      </c>
    </row>
    <row r="29" ht="12.75">
      <c r="M29" t="s">
        <v>71</v>
      </c>
    </row>
    <row r="31" spans="16:20" ht="12.75">
      <c r="P31" s="17" t="s">
        <v>74</v>
      </c>
      <c r="Q31" s="18"/>
      <c r="R31" s="18"/>
      <c r="S31" s="18"/>
      <c r="T31" s="18"/>
    </row>
    <row r="32" ht="12.75">
      <c r="P32" t="s">
        <v>72</v>
      </c>
    </row>
  </sheetData>
  <mergeCells count="17">
    <mergeCell ref="G19:K19"/>
    <mergeCell ref="K25:O25"/>
    <mergeCell ref="P31:T31"/>
    <mergeCell ref="K7:L7"/>
    <mergeCell ref="M7:N7"/>
    <mergeCell ref="O7:P7"/>
    <mergeCell ref="O9:O10"/>
    <mergeCell ref="K9:K10"/>
    <mergeCell ref="M9:M10"/>
    <mergeCell ref="G9:G10"/>
    <mergeCell ref="I9:I10"/>
    <mergeCell ref="G7:H7"/>
    <mergeCell ref="I7:J7"/>
    <mergeCell ref="C7:D7"/>
    <mergeCell ref="E7:F7"/>
    <mergeCell ref="C9:C10"/>
    <mergeCell ref="E9:E10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F22" sqref="F22"/>
    </sheetView>
  </sheetViews>
  <sheetFormatPr defaultColWidth="11.421875" defaultRowHeight="12.75"/>
  <cols>
    <col min="1" max="1" width="19.28125" style="0" bestFit="1" customWidth="1"/>
    <col min="2" max="2" width="24.57421875" style="0" bestFit="1" customWidth="1"/>
    <col min="3" max="4" width="14.28125" style="0" customWidth="1"/>
    <col min="5" max="6" width="20.140625" style="0" customWidth="1"/>
  </cols>
  <sheetData>
    <row r="1" ht="12.75">
      <c r="A1" t="s">
        <v>12</v>
      </c>
    </row>
    <row r="7" spans="1:14" ht="12.75">
      <c r="A7" s="3"/>
      <c r="B7" s="3"/>
      <c r="C7" s="16" t="s">
        <v>8</v>
      </c>
      <c r="D7" s="16"/>
      <c r="E7" s="16" t="s">
        <v>10</v>
      </c>
      <c r="F7" s="16"/>
      <c r="G7" s="16" t="s">
        <v>9</v>
      </c>
      <c r="H7" s="16"/>
      <c r="I7" s="16" t="s">
        <v>11</v>
      </c>
      <c r="J7" s="16"/>
      <c r="K7" s="16" t="s">
        <v>3</v>
      </c>
      <c r="L7" s="16"/>
      <c r="M7" s="16" t="s">
        <v>4</v>
      </c>
      <c r="N7" s="16"/>
    </row>
    <row r="8" spans="1:14" ht="12.75">
      <c r="A8" s="3"/>
      <c r="B8" s="4" t="s">
        <v>7</v>
      </c>
      <c r="C8" s="1" t="s">
        <v>5</v>
      </c>
      <c r="D8" s="1" t="s">
        <v>6</v>
      </c>
      <c r="E8" s="1" t="s">
        <v>5</v>
      </c>
      <c r="F8" s="1" t="s">
        <v>6</v>
      </c>
      <c r="G8" s="1" t="s">
        <v>5</v>
      </c>
      <c r="H8" s="1" t="s">
        <v>6</v>
      </c>
      <c r="I8" s="1" t="s">
        <v>5</v>
      </c>
      <c r="J8" s="1" t="s">
        <v>6</v>
      </c>
      <c r="K8" s="1" t="s">
        <v>5</v>
      </c>
      <c r="L8" s="1" t="s">
        <v>6</v>
      </c>
      <c r="M8" s="1" t="s">
        <v>5</v>
      </c>
      <c r="N8" s="1" t="s">
        <v>6</v>
      </c>
    </row>
    <row r="9" spans="1:14" ht="12.75">
      <c r="A9" s="4" t="s">
        <v>0</v>
      </c>
      <c r="B9" s="6">
        <f>(D9*C9+F9*E9+H9*G9+J9*I9+L9*K9+N9*M9)/(D9+F9+H9+J9+L9+N9)</f>
        <v>1.9344444444444449</v>
      </c>
      <c r="C9" s="19">
        <v>0.69</v>
      </c>
      <c r="D9" s="5">
        <v>0.5</v>
      </c>
      <c r="E9" s="19">
        <v>1.58</v>
      </c>
      <c r="F9" s="5">
        <v>0.2</v>
      </c>
      <c r="G9" s="19">
        <v>2.94</v>
      </c>
      <c r="H9" s="5">
        <v>0.1</v>
      </c>
      <c r="I9" s="19">
        <v>7.86</v>
      </c>
      <c r="J9" s="5">
        <v>0.1</v>
      </c>
      <c r="K9" s="19"/>
      <c r="L9" s="5"/>
      <c r="M9" s="19"/>
      <c r="N9" s="5"/>
    </row>
    <row r="10" spans="1:14" ht="12.75">
      <c r="A10" s="4" t="s">
        <v>1</v>
      </c>
      <c r="B10" s="6">
        <f>(D10*C9+F10*E9+H10*G9+J10*I9+L10*K9+N10*M9)/(D10+F10+H10+J10+L10+N10)</f>
        <v>4.379444444444445</v>
      </c>
      <c r="C10" s="19"/>
      <c r="D10" s="5">
        <v>0.05</v>
      </c>
      <c r="E10" s="19"/>
      <c r="F10" s="5">
        <v>0.05</v>
      </c>
      <c r="G10" s="19"/>
      <c r="H10" s="5">
        <v>0.5</v>
      </c>
      <c r="I10" s="19"/>
      <c r="J10" s="5">
        <v>0.3</v>
      </c>
      <c r="K10" s="19"/>
      <c r="L10" s="5"/>
      <c r="M10" s="19"/>
      <c r="N10" s="5"/>
    </row>
  </sheetData>
  <mergeCells count="12">
    <mergeCell ref="K7:L7"/>
    <mergeCell ref="M7:N7"/>
    <mergeCell ref="K9:K10"/>
    <mergeCell ref="M9:M10"/>
    <mergeCell ref="C7:D7"/>
    <mergeCell ref="E7:F7"/>
    <mergeCell ref="C9:C10"/>
    <mergeCell ref="E9:E10"/>
    <mergeCell ref="G9:G10"/>
    <mergeCell ref="I9:I10"/>
    <mergeCell ref="G7:H7"/>
    <mergeCell ref="I7:J7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B17" sqref="B17"/>
    </sheetView>
  </sheetViews>
  <sheetFormatPr defaultColWidth="11.421875" defaultRowHeight="12.75"/>
  <cols>
    <col min="1" max="1" width="19.28125" style="0" bestFit="1" customWidth="1"/>
    <col min="2" max="2" width="24.57421875" style="0" bestFit="1" customWidth="1"/>
  </cols>
  <sheetData>
    <row r="1" ht="12.75">
      <c r="A1" t="s">
        <v>2</v>
      </c>
    </row>
    <row r="7" spans="1:14" ht="12.75">
      <c r="A7" s="3"/>
      <c r="B7" s="3"/>
      <c r="C7" s="16" t="s">
        <v>13</v>
      </c>
      <c r="D7" s="16"/>
      <c r="E7" s="16" t="s">
        <v>14</v>
      </c>
      <c r="F7" s="16"/>
      <c r="G7" s="16" t="s">
        <v>17</v>
      </c>
      <c r="H7" s="16"/>
      <c r="I7" s="16" t="s">
        <v>16</v>
      </c>
      <c r="J7" s="16"/>
      <c r="K7" s="7" t="s">
        <v>15</v>
      </c>
      <c r="L7" s="2"/>
      <c r="M7" s="16" t="s">
        <v>4</v>
      </c>
      <c r="N7" s="16"/>
    </row>
    <row r="8" spans="1:14" ht="12.75">
      <c r="A8" s="3"/>
      <c r="B8" s="4" t="s">
        <v>7</v>
      </c>
      <c r="C8" s="1" t="s">
        <v>5</v>
      </c>
      <c r="D8" s="1" t="s">
        <v>6</v>
      </c>
      <c r="E8" s="1" t="s">
        <v>5</v>
      </c>
      <c r="F8" s="1" t="s">
        <v>6</v>
      </c>
      <c r="G8" s="1" t="s">
        <v>5</v>
      </c>
      <c r="H8" s="1" t="s">
        <v>6</v>
      </c>
      <c r="I8" s="1" t="s">
        <v>5</v>
      </c>
      <c r="J8" s="1" t="s">
        <v>6</v>
      </c>
      <c r="K8" s="1" t="s">
        <v>5</v>
      </c>
      <c r="L8" s="1" t="s">
        <v>6</v>
      </c>
      <c r="M8" s="1" t="s">
        <v>5</v>
      </c>
      <c r="N8" s="1" t="s">
        <v>6</v>
      </c>
    </row>
    <row r="9" spans="1:14" ht="12.75">
      <c r="A9" s="4" t="s">
        <v>0</v>
      </c>
      <c r="B9" s="6">
        <f>(D9*C9+F9*E9+H9*G9+J9*I9+L9*K9+N9*M9)/(D9+F9+H9+J9+L9+N9)</f>
        <v>10.980588235294118</v>
      </c>
      <c r="C9" s="19">
        <v>9.89</v>
      </c>
      <c r="D9" s="5">
        <v>0.55</v>
      </c>
      <c r="E9" s="19">
        <v>11.29</v>
      </c>
      <c r="F9" s="5">
        <v>0</v>
      </c>
      <c r="G9" s="19">
        <v>20.51</v>
      </c>
      <c r="H9" s="5">
        <v>0</v>
      </c>
      <c r="I9" s="19">
        <v>12.98</v>
      </c>
      <c r="J9" s="5">
        <v>0.3</v>
      </c>
      <c r="K9" s="19">
        <v>16.82</v>
      </c>
      <c r="L9" s="5">
        <v>0</v>
      </c>
      <c r="M9" s="19"/>
      <c r="N9" s="5"/>
    </row>
    <row r="10" spans="1:14" ht="12.75">
      <c r="A10" s="4" t="s">
        <v>1</v>
      </c>
      <c r="B10" s="6">
        <f>(D10*C9+F10*E9+H10*G9+J10*I9+L10*K9+N10*M9)/(D10+F10+H10+J10+L10+N10)</f>
        <v>17.580588235294115</v>
      </c>
      <c r="C10" s="19"/>
      <c r="D10" s="5">
        <v>0</v>
      </c>
      <c r="E10" s="19"/>
      <c r="F10" s="5">
        <v>0.15</v>
      </c>
      <c r="G10" s="19"/>
      <c r="H10" s="5">
        <v>0.4</v>
      </c>
      <c r="I10" s="19"/>
      <c r="J10" s="5">
        <v>0</v>
      </c>
      <c r="K10" s="19"/>
      <c r="L10" s="5">
        <v>0.3</v>
      </c>
      <c r="M10" s="19"/>
      <c r="N10" s="5"/>
    </row>
  </sheetData>
  <mergeCells count="11">
    <mergeCell ref="I7:J7"/>
    <mergeCell ref="M7:N7"/>
    <mergeCell ref="K9:K10"/>
    <mergeCell ref="M9:M10"/>
    <mergeCell ref="C7:D7"/>
    <mergeCell ref="C9:C10"/>
    <mergeCell ref="E9:E10"/>
    <mergeCell ref="G9:G10"/>
    <mergeCell ref="I9:I10"/>
    <mergeCell ref="E7:F7"/>
    <mergeCell ref="G7:H7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E17" sqref="E17"/>
    </sheetView>
  </sheetViews>
  <sheetFormatPr defaultColWidth="11.421875" defaultRowHeight="12.75"/>
  <cols>
    <col min="1" max="1" width="19.28125" style="0" bestFit="1" customWidth="1"/>
    <col min="2" max="2" width="24.57421875" style="0" bestFit="1" customWidth="1"/>
  </cols>
  <sheetData>
    <row r="1" ht="12.75">
      <c r="A1" t="s">
        <v>18</v>
      </c>
    </row>
    <row r="7" spans="1:14" ht="12.75">
      <c r="A7" s="3"/>
      <c r="B7" s="3"/>
      <c r="C7" s="16" t="s">
        <v>19</v>
      </c>
      <c r="D7" s="16"/>
      <c r="E7" s="16" t="s">
        <v>20</v>
      </c>
      <c r="F7" s="16"/>
      <c r="G7" s="16" t="s">
        <v>21</v>
      </c>
      <c r="H7" s="16"/>
      <c r="I7" s="16" t="s">
        <v>22</v>
      </c>
      <c r="J7" s="16"/>
      <c r="K7" s="16" t="s">
        <v>23</v>
      </c>
      <c r="L7" s="16"/>
      <c r="M7" s="16" t="s">
        <v>24</v>
      </c>
      <c r="N7" s="16"/>
    </row>
    <row r="8" spans="1:14" ht="12.75">
      <c r="A8" s="3"/>
      <c r="B8" s="4" t="s">
        <v>7</v>
      </c>
      <c r="C8" s="1" t="s">
        <v>5</v>
      </c>
      <c r="D8" s="1" t="s">
        <v>6</v>
      </c>
      <c r="E8" s="1" t="s">
        <v>5</v>
      </c>
      <c r="F8" s="1" t="s">
        <v>6</v>
      </c>
      <c r="G8" s="1" t="s">
        <v>5</v>
      </c>
      <c r="H8" s="1" t="s">
        <v>6</v>
      </c>
      <c r="I8" s="1" t="s">
        <v>5</v>
      </c>
      <c r="J8" s="1" t="s">
        <v>6</v>
      </c>
      <c r="K8" s="1" t="s">
        <v>5</v>
      </c>
      <c r="L8" s="1" t="s">
        <v>6</v>
      </c>
      <c r="M8" s="1" t="s">
        <v>5</v>
      </c>
      <c r="N8" s="1" t="s">
        <v>6</v>
      </c>
    </row>
    <row r="9" spans="1:14" ht="12.75">
      <c r="A9" s="4" t="s">
        <v>0</v>
      </c>
      <c r="B9" s="6">
        <f>(D9*C9+F9*E9+H9*G9+J9*I9+L9*K9+N9*M9)/(D9+F9+H9+J9+L9+N9)</f>
        <v>10.732142857142856</v>
      </c>
      <c r="C9" s="19">
        <v>6.52</v>
      </c>
      <c r="D9" s="5">
        <v>0.5</v>
      </c>
      <c r="E9" s="19">
        <v>13.67</v>
      </c>
      <c r="F9" s="5">
        <v>0.05</v>
      </c>
      <c r="G9" s="19">
        <v>17.3</v>
      </c>
      <c r="H9" s="5">
        <v>0.1</v>
      </c>
      <c r="I9" s="19">
        <v>18.49</v>
      </c>
      <c r="J9" s="5">
        <v>0</v>
      </c>
      <c r="K9" s="19">
        <v>32.89</v>
      </c>
      <c r="L9" s="5">
        <v>0</v>
      </c>
      <c r="M9" s="19">
        <v>36.78</v>
      </c>
      <c r="N9" s="5">
        <v>0.05</v>
      </c>
    </row>
    <row r="10" spans="1:14" ht="12.75">
      <c r="A10" s="4" t="s">
        <v>1</v>
      </c>
      <c r="B10" s="6">
        <f>(D10*C9+F10*E9+H10*G9+J10*I9+L10*K9+N10*M9)/(D10+F10+H10+J10+L10+N10)</f>
        <v>26.844999999999995</v>
      </c>
      <c r="C10" s="19"/>
      <c r="D10" s="5">
        <v>0</v>
      </c>
      <c r="E10" s="19"/>
      <c r="F10" s="5">
        <v>0.05</v>
      </c>
      <c r="G10" s="19"/>
      <c r="H10" s="5">
        <v>0.05</v>
      </c>
      <c r="I10" s="19"/>
      <c r="J10" s="5">
        <v>0.2</v>
      </c>
      <c r="K10" s="19"/>
      <c r="L10" s="5">
        <v>0.3</v>
      </c>
      <c r="M10" s="19"/>
      <c r="N10" s="5">
        <v>0.1</v>
      </c>
    </row>
  </sheetData>
  <mergeCells count="12">
    <mergeCell ref="K7:L7"/>
    <mergeCell ref="M7:N7"/>
    <mergeCell ref="K9:K10"/>
    <mergeCell ref="M9:M10"/>
    <mergeCell ref="C7:D7"/>
    <mergeCell ref="E7:F7"/>
    <mergeCell ref="C9:C10"/>
    <mergeCell ref="E9:E10"/>
    <mergeCell ref="G9:G10"/>
    <mergeCell ref="I9:I10"/>
    <mergeCell ref="G7:H7"/>
    <mergeCell ref="I7:J7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B10" sqref="B10"/>
    </sheetView>
  </sheetViews>
  <sheetFormatPr defaultColWidth="11.421875" defaultRowHeight="12.75"/>
  <cols>
    <col min="1" max="1" width="19.28125" style="0" bestFit="1" customWidth="1"/>
    <col min="2" max="2" width="24.57421875" style="0" bestFit="1" customWidth="1"/>
    <col min="7" max="8" width="16.57421875" style="0" customWidth="1"/>
    <col min="11" max="12" width="19.140625" style="0" customWidth="1"/>
    <col min="13" max="14" width="19.421875" style="0" customWidth="1"/>
    <col min="15" max="16" width="21.8515625" style="0" customWidth="1"/>
  </cols>
  <sheetData>
    <row r="1" ht="12.75">
      <c r="A1" t="s">
        <v>25</v>
      </c>
    </row>
    <row r="7" spans="1:16" ht="12.75">
      <c r="A7" s="3"/>
      <c r="B7" s="3"/>
      <c r="C7" s="16" t="s">
        <v>28</v>
      </c>
      <c r="D7" s="16"/>
      <c r="E7" s="16" t="s">
        <v>30</v>
      </c>
      <c r="F7" s="16"/>
      <c r="G7" s="16" t="s">
        <v>32</v>
      </c>
      <c r="H7" s="16"/>
      <c r="I7" s="16" t="s">
        <v>26</v>
      </c>
      <c r="J7" s="16"/>
      <c r="K7" s="16" t="s">
        <v>31</v>
      </c>
      <c r="L7" s="16"/>
      <c r="M7" s="16" t="s">
        <v>27</v>
      </c>
      <c r="N7" s="16"/>
      <c r="O7" s="16" t="s">
        <v>29</v>
      </c>
      <c r="P7" s="16"/>
    </row>
    <row r="8" spans="1:16" ht="12.75">
      <c r="A8" s="3"/>
      <c r="B8" s="4" t="s">
        <v>7</v>
      </c>
      <c r="C8" s="1" t="s">
        <v>5</v>
      </c>
      <c r="D8" s="1" t="s">
        <v>6</v>
      </c>
      <c r="E8" s="1" t="s">
        <v>5</v>
      </c>
      <c r="F8" s="1" t="s">
        <v>6</v>
      </c>
      <c r="G8" s="1" t="s">
        <v>5</v>
      </c>
      <c r="H8" s="1" t="s">
        <v>6</v>
      </c>
      <c r="I8" s="1" t="s">
        <v>5</v>
      </c>
      <c r="J8" s="1" t="s">
        <v>6</v>
      </c>
      <c r="K8" s="1" t="s">
        <v>5</v>
      </c>
      <c r="L8" s="1" t="s">
        <v>6</v>
      </c>
      <c r="M8" s="1" t="s">
        <v>5</v>
      </c>
      <c r="N8" s="1" t="s">
        <v>6</v>
      </c>
      <c r="O8" s="1" t="s">
        <v>5</v>
      </c>
      <c r="P8" s="1" t="s">
        <v>6</v>
      </c>
    </row>
    <row r="9" spans="1:16" ht="12.75">
      <c r="A9" s="4" t="s">
        <v>0</v>
      </c>
      <c r="B9" s="6">
        <f>(D9*C9+F9*E9+H9*G9+J9*I9+L9*K9+N9*M9+P9*O9)/(D9+F9+H9+J9+L9+N9+P9)</f>
        <v>9.02923076923077</v>
      </c>
      <c r="C9" s="19">
        <v>2.62</v>
      </c>
      <c r="D9" s="5">
        <v>0.15</v>
      </c>
      <c r="E9" s="19">
        <v>8.82</v>
      </c>
      <c r="F9" s="5">
        <v>0.2</v>
      </c>
      <c r="G9" s="19">
        <v>11.03</v>
      </c>
      <c r="H9" s="5">
        <v>0.25</v>
      </c>
      <c r="I9" s="19">
        <v>17.32</v>
      </c>
      <c r="J9" s="5">
        <v>0</v>
      </c>
      <c r="K9" s="19">
        <v>19.09</v>
      </c>
      <c r="L9" s="5">
        <v>0.05</v>
      </c>
      <c r="M9" s="19">
        <v>22.68</v>
      </c>
      <c r="N9" s="5">
        <v>0</v>
      </c>
      <c r="O9" s="19">
        <v>27.28</v>
      </c>
      <c r="P9" s="5">
        <v>0</v>
      </c>
    </row>
    <row r="10" spans="1:16" ht="12.75">
      <c r="A10" s="4" t="s">
        <v>1</v>
      </c>
      <c r="B10" s="6">
        <f>(D10*C9+F10*E9+H10*G9+J10*I9+L10*K9+N10*M9+P10*O9)/(D10+F10+H10+J10+L10+N10+P10)</f>
        <v>23.978461538461538</v>
      </c>
      <c r="C10" s="19"/>
      <c r="D10" s="5">
        <v>0</v>
      </c>
      <c r="E10" s="19"/>
      <c r="F10" s="5">
        <v>0</v>
      </c>
      <c r="G10" s="19"/>
      <c r="H10" s="5">
        <v>0</v>
      </c>
      <c r="I10" s="19"/>
      <c r="J10" s="5">
        <v>0.1</v>
      </c>
      <c r="K10" s="19"/>
      <c r="L10" s="5">
        <v>0</v>
      </c>
      <c r="M10" s="19"/>
      <c r="N10" s="5">
        <v>0.25</v>
      </c>
      <c r="O10" s="19"/>
      <c r="P10" s="5">
        <v>0.3</v>
      </c>
    </row>
    <row r="16" spans="13:14" ht="12.75">
      <c r="M16" s="8"/>
      <c r="N16" s="8"/>
    </row>
    <row r="17" spans="13:14" ht="12.75">
      <c r="M17" s="10"/>
      <c r="N17" s="10"/>
    </row>
    <row r="18" spans="13:14" ht="12.75">
      <c r="M18" s="9"/>
      <c r="N18" s="11"/>
    </row>
    <row r="19" spans="13:14" ht="12.75">
      <c r="M19" s="9"/>
      <c r="N19" s="11"/>
    </row>
  </sheetData>
  <mergeCells count="14">
    <mergeCell ref="G9:G10"/>
    <mergeCell ref="I9:I10"/>
    <mergeCell ref="G7:H7"/>
    <mergeCell ref="I7:J7"/>
    <mergeCell ref="C7:D7"/>
    <mergeCell ref="E7:F7"/>
    <mergeCell ref="C9:C10"/>
    <mergeCell ref="E9:E10"/>
    <mergeCell ref="O7:P7"/>
    <mergeCell ref="O9:O10"/>
    <mergeCell ref="K9:K10"/>
    <mergeCell ref="M9:M10"/>
    <mergeCell ref="K7:L7"/>
    <mergeCell ref="M7:N7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A10" sqref="A10"/>
    </sheetView>
  </sheetViews>
  <sheetFormatPr defaultColWidth="11.421875" defaultRowHeight="12.75"/>
  <cols>
    <col min="1" max="1" width="19.28125" style="0" bestFit="1" customWidth="1"/>
    <col min="2" max="2" width="24.57421875" style="0" bestFit="1" customWidth="1"/>
    <col min="7" max="8" width="19.57421875" style="0" customWidth="1"/>
  </cols>
  <sheetData>
    <row r="1" ht="12.75">
      <c r="A1" t="s">
        <v>33</v>
      </c>
    </row>
    <row r="7" spans="1:16" ht="12.75">
      <c r="A7" s="3"/>
      <c r="B7" s="3"/>
      <c r="C7" s="16" t="s">
        <v>34</v>
      </c>
      <c r="D7" s="16"/>
      <c r="E7" s="16" t="s">
        <v>35</v>
      </c>
      <c r="F7" s="16"/>
      <c r="G7" s="16" t="s">
        <v>36</v>
      </c>
      <c r="H7" s="16"/>
      <c r="I7" s="16" t="s">
        <v>37</v>
      </c>
      <c r="J7" s="16"/>
      <c r="K7" s="16" t="s">
        <v>38</v>
      </c>
      <c r="L7" s="16"/>
      <c r="M7" s="16" t="s">
        <v>39</v>
      </c>
      <c r="N7" s="16"/>
      <c r="O7" s="16" t="s">
        <v>40</v>
      </c>
      <c r="P7" s="16"/>
    </row>
    <row r="8" spans="1:16" ht="12.75">
      <c r="A8" s="3"/>
      <c r="B8" s="4" t="s">
        <v>7</v>
      </c>
      <c r="C8" s="1" t="s">
        <v>5</v>
      </c>
      <c r="D8" s="1" t="s">
        <v>6</v>
      </c>
      <c r="E8" s="1" t="s">
        <v>5</v>
      </c>
      <c r="F8" s="1" t="s">
        <v>6</v>
      </c>
      <c r="G8" s="1" t="s">
        <v>5</v>
      </c>
      <c r="H8" s="1" t="s">
        <v>6</v>
      </c>
      <c r="I8" s="1" t="s">
        <v>5</v>
      </c>
      <c r="J8" s="1" t="s">
        <v>6</v>
      </c>
      <c r="K8" s="1" t="s">
        <v>5</v>
      </c>
      <c r="L8" s="1" t="s">
        <v>6</v>
      </c>
      <c r="M8" s="1" t="s">
        <v>5</v>
      </c>
      <c r="N8" s="1" t="s">
        <v>6</v>
      </c>
      <c r="O8" s="1" t="s">
        <v>5</v>
      </c>
      <c r="P8" s="1" t="s">
        <v>6</v>
      </c>
    </row>
    <row r="9" spans="1:16" ht="12.75">
      <c r="A9" s="4" t="s">
        <v>0</v>
      </c>
      <c r="B9" s="6">
        <f>(D9*C9+F9*E9+H9*G9+J9*I9+L9*K9+N9*M9+P9*O9)/(D9+F9+H9+J9+L9+N9+P9)</f>
        <v>6.380624999999999</v>
      </c>
      <c r="C9" s="19">
        <v>5.6</v>
      </c>
      <c r="D9" s="5">
        <v>0.5</v>
      </c>
      <c r="E9" s="19">
        <v>7.12</v>
      </c>
      <c r="F9" s="5">
        <v>0.25</v>
      </c>
      <c r="G9" s="19">
        <v>9.64</v>
      </c>
      <c r="H9" s="5">
        <v>0</v>
      </c>
      <c r="I9" s="19">
        <v>10.49</v>
      </c>
      <c r="J9" s="5">
        <v>0.05</v>
      </c>
      <c r="K9" s="19">
        <v>13.34</v>
      </c>
      <c r="L9" s="5">
        <v>0</v>
      </c>
      <c r="M9" s="19">
        <v>19.14</v>
      </c>
      <c r="N9" s="5">
        <v>0</v>
      </c>
      <c r="O9" s="19">
        <v>19.33</v>
      </c>
      <c r="P9" s="5">
        <v>0</v>
      </c>
    </row>
    <row r="10" spans="1:16" ht="12.75">
      <c r="A10" s="4" t="s">
        <v>1</v>
      </c>
      <c r="B10" s="6">
        <f>(D10*C9+F10*E9+H10*G9+J10*I9+L10*K9+N10*M9+P10*O9)/(D10+F10+H10+J10+L10+N10+P10)</f>
        <v>17.685</v>
      </c>
      <c r="C10" s="19"/>
      <c r="D10" s="5">
        <v>0</v>
      </c>
      <c r="E10" s="19"/>
      <c r="F10" s="5">
        <v>0</v>
      </c>
      <c r="G10" s="19"/>
      <c r="H10" s="5">
        <v>0.1</v>
      </c>
      <c r="I10" s="19"/>
      <c r="J10" s="5">
        <v>0</v>
      </c>
      <c r="K10" s="19"/>
      <c r="L10" s="5">
        <v>0.05</v>
      </c>
      <c r="M10" s="19"/>
      <c r="N10" s="5">
        <v>0.25</v>
      </c>
      <c r="O10" s="19"/>
      <c r="P10" s="5">
        <v>0.4</v>
      </c>
    </row>
  </sheetData>
  <mergeCells count="14">
    <mergeCell ref="K7:L7"/>
    <mergeCell ref="M7:N7"/>
    <mergeCell ref="O7:P7"/>
    <mergeCell ref="O9:O10"/>
    <mergeCell ref="K9:K10"/>
    <mergeCell ref="M9:M10"/>
    <mergeCell ref="C7:D7"/>
    <mergeCell ref="E7:F7"/>
    <mergeCell ref="C9:C10"/>
    <mergeCell ref="E9:E10"/>
    <mergeCell ref="G9:G10"/>
    <mergeCell ref="I9:I10"/>
    <mergeCell ref="G7:H7"/>
    <mergeCell ref="I7:J7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C19" sqref="C19"/>
    </sheetView>
  </sheetViews>
  <sheetFormatPr defaultColWidth="11.421875" defaultRowHeight="12.75"/>
  <cols>
    <col min="1" max="1" width="19.28125" style="0" bestFit="1" customWidth="1"/>
    <col min="2" max="2" width="24.57421875" style="0" bestFit="1" customWidth="1"/>
    <col min="3" max="4" width="16.421875" style="0" customWidth="1"/>
    <col min="7" max="8" width="19.57421875" style="0" customWidth="1"/>
    <col min="13" max="14" width="14.8515625" style="0" customWidth="1"/>
  </cols>
  <sheetData>
    <row r="1" ht="12.75">
      <c r="A1" t="s">
        <v>41</v>
      </c>
    </row>
    <row r="7" spans="1:16" ht="12.75">
      <c r="A7" s="3"/>
      <c r="B7" s="3"/>
      <c r="C7" s="16" t="s">
        <v>42</v>
      </c>
      <c r="D7" s="16"/>
      <c r="E7" s="16" t="s">
        <v>43</v>
      </c>
      <c r="F7" s="16"/>
      <c r="G7" s="16" t="s">
        <v>44</v>
      </c>
      <c r="H7" s="16"/>
      <c r="I7" s="16" t="s">
        <v>45</v>
      </c>
      <c r="J7" s="16"/>
      <c r="K7" s="16" t="s">
        <v>27</v>
      </c>
      <c r="L7" s="16"/>
      <c r="M7" s="16" t="s">
        <v>46</v>
      </c>
      <c r="N7" s="16"/>
      <c r="O7" s="16" t="s">
        <v>47</v>
      </c>
      <c r="P7" s="16"/>
    </row>
    <row r="8" spans="1:16" ht="12.75">
      <c r="A8" s="3"/>
      <c r="B8" s="4" t="s">
        <v>7</v>
      </c>
      <c r="C8" s="1" t="s">
        <v>5</v>
      </c>
      <c r="D8" s="1" t="s">
        <v>6</v>
      </c>
      <c r="E8" s="1" t="s">
        <v>5</v>
      </c>
      <c r="F8" s="1" t="s">
        <v>6</v>
      </c>
      <c r="G8" s="1" t="s">
        <v>5</v>
      </c>
      <c r="H8" s="1" t="s">
        <v>6</v>
      </c>
      <c r="I8" s="1" t="s">
        <v>5</v>
      </c>
      <c r="J8" s="1" t="s">
        <v>6</v>
      </c>
      <c r="K8" s="1" t="s">
        <v>5</v>
      </c>
      <c r="L8" s="1" t="s">
        <v>6</v>
      </c>
      <c r="M8" s="1" t="s">
        <v>5</v>
      </c>
      <c r="N8" s="1" t="s">
        <v>6</v>
      </c>
      <c r="O8" s="1" t="s">
        <v>5</v>
      </c>
      <c r="P8" s="1" t="s">
        <v>6</v>
      </c>
    </row>
    <row r="9" spans="1:16" ht="12.75">
      <c r="A9" s="4" t="s">
        <v>0</v>
      </c>
      <c r="B9" s="6">
        <f>(D9*C9+F9*E9+H9*G9+J9*I9+L9*K9+N9*M9+P9*O9)/(D9+F9+H9+J9+L9+N9+P9)</f>
        <v>11.896153846153846</v>
      </c>
      <c r="C9" s="19">
        <v>11.03</v>
      </c>
      <c r="D9" s="5">
        <v>0.3</v>
      </c>
      <c r="E9" s="19">
        <v>13.26</v>
      </c>
      <c r="F9" s="5">
        <v>0.2</v>
      </c>
      <c r="G9" s="19">
        <v>11.81</v>
      </c>
      <c r="H9" s="5">
        <v>0.15</v>
      </c>
      <c r="I9" s="19">
        <v>17.26</v>
      </c>
      <c r="J9" s="5">
        <v>0</v>
      </c>
      <c r="K9" s="19">
        <v>22.68</v>
      </c>
      <c r="L9" s="5">
        <v>0</v>
      </c>
      <c r="M9" s="19">
        <v>22.68</v>
      </c>
      <c r="N9" s="5">
        <v>0</v>
      </c>
      <c r="O9" s="19">
        <v>23.87</v>
      </c>
      <c r="P9" s="5">
        <v>0</v>
      </c>
    </row>
    <row r="10" spans="1:16" ht="12.75">
      <c r="A10" s="4" t="s">
        <v>1</v>
      </c>
      <c r="B10" s="6">
        <f>(D10*C9+F10*E9+H10*G9+J10*I9+L10*K9+N10*M9+P10*O9)/(D10+F10+H10+J10+L10+N10+P10)</f>
        <v>22.903846153846153</v>
      </c>
      <c r="C10" s="19"/>
      <c r="D10" s="5">
        <v>0</v>
      </c>
      <c r="E10" s="19"/>
      <c r="F10" s="5">
        <v>0</v>
      </c>
      <c r="G10" s="19"/>
      <c r="H10" s="5">
        <v>0</v>
      </c>
      <c r="I10" s="19"/>
      <c r="J10" s="5">
        <v>0.05</v>
      </c>
      <c r="K10" s="19"/>
      <c r="L10" s="5">
        <v>0.05</v>
      </c>
      <c r="M10" s="19"/>
      <c r="N10" s="5">
        <v>0.2</v>
      </c>
      <c r="O10" s="19"/>
      <c r="P10" s="5">
        <v>0.35</v>
      </c>
    </row>
  </sheetData>
  <mergeCells count="14">
    <mergeCell ref="G9:G10"/>
    <mergeCell ref="I9:I10"/>
    <mergeCell ref="G7:H7"/>
    <mergeCell ref="I7:J7"/>
    <mergeCell ref="C7:D7"/>
    <mergeCell ref="E7:F7"/>
    <mergeCell ref="C9:C10"/>
    <mergeCell ref="E9:E10"/>
    <mergeCell ref="K7:L7"/>
    <mergeCell ref="M7:N7"/>
    <mergeCell ref="O7:P7"/>
    <mergeCell ref="O9:O10"/>
    <mergeCell ref="K9:K10"/>
    <mergeCell ref="M9:M10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B1">
      <selection activeCell="C17" sqref="C17"/>
    </sheetView>
  </sheetViews>
  <sheetFormatPr defaultColWidth="11.421875" defaultRowHeight="12.75"/>
  <cols>
    <col min="1" max="1" width="19.28125" style="0" bestFit="1" customWidth="1"/>
    <col min="2" max="2" width="24.57421875" style="0" bestFit="1" customWidth="1"/>
    <col min="3" max="4" width="16.00390625" style="0" customWidth="1"/>
    <col min="9" max="10" width="17.57421875" style="0" customWidth="1"/>
    <col min="11" max="12" width="14.57421875" style="0" customWidth="1"/>
  </cols>
  <sheetData>
    <row r="1" spans="1:2" ht="12.75">
      <c r="A1" t="s">
        <v>2</v>
      </c>
      <c r="B1" t="s">
        <v>54</v>
      </c>
    </row>
    <row r="7" spans="1:14" ht="12.75">
      <c r="A7" s="3"/>
      <c r="B7" s="3"/>
      <c r="C7" s="16" t="s">
        <v>48</v>
      </c>
      <c r="D7" s="16"/>
      <c r="E7" s="16" t="s">
        <v>50</v>
      </c>
      <c r="F7" s="16"/>
      <c r="G7" s="16" t="s">
        <v>51</v>
      </c>
      <c r="H7" s="16"/>
      <c r="I7" s="16" t="s">
        <v>52</v>
      </c>
      <c r="J7" s="16"/>
      <c r="K7" s="16" t="s">
        <v>53</v>
      </c>
      <c r="L7" s="16"/>
      <c r="M7" s="20"/>
      <c r="N7" s="20"/>
    </row>
    <row r="8" spans="1:14" ht="12.75">
      <c r="A8" s="3"/>
      <c r="B8" s="4" t="s">
        <v>7</v>
      </c>
      <c r="C8" s="1" t="s">
        <v>5</v>
      </c>
      <c r="D8" s="1" t="s">
        <v>49</v>
      </c>
      <c r="E8" s="1" t="s">
        <v>5</v>
      </c>
      <c r="F8" s="1" t="s">
        <v>49</v>
      </c>
      <c r="G8" s="1" t="s">
        <v>5</v>
      </c>
      <c r="H8" s="1" t="s">
        <v>49</v>
      </c>
      <c r="I8" s="1" t="s">
        <v>5</v>
      </c>
      <c r="J8" s="1" t="s">
        <v>49</v>
      </c>
      <c r="K8" s="1" t="s">
        <v>5</v>
      </c>
      <c r="L8" s="1" t="s">
        <v>49</v>
      </c>
      <c r="M8" s="3"/>
      <c r="N8" s="3"/>
    </row>
    <row r="9" spans="1:14" ht="12.75">
      <c r="A9" s="4" t="s">
        <v>0</v>
      </c>
      <c r="B9" s="6">
        <f>(D9*C9+F9*E9+H9*G9+J9*I9+L9*K9+N9*M9)/(D9+F9+H9+J9+L9+N9)</f>
        <v>11.4125</v>
      </c>
      <c r="C9" s="19">
        <v>2.81</v>
      </c>
      <c r="D9" s="12">
        <v>70</v>
      </c>
      <c r="E9" s="19">
        <v>30.08</v>
      </c>
      <c r="F9" s="12">
        <v>15</v>
      </c>
      <c r="G9" s="19">
        <v>49.08</v>
      </c>
      <c r="H9" s="12">
        <v>0</v>
      </c>
      <c r="I9" s="19">
        <v>32.89</v>
      </c>
      <c r="J9" s="12">
        <v>15</v>
      </c>
      <c r="K9" s="19">
        <v>51.89</v>
      </c>
      <c r="L9" s="12">
        <v>0</v>
      </c>
      <c r="M9" s="21"/>
      <c r="N9" s="13"/>
    </row>
    <row r="10" spans="1:14" ht="12.75">
      <c r="A10" s="4" t="s">
        <v>1</v>
      </c>
      <c r="B10" s="6">
        <f>(D10*C9+F10*E9+H10*G9+J10*I9+L10*K9+N10*M9)/(D10+F10+H10+J10+L10+N10)</f>
        <v>44.1065</v>
      </c>
      <c r="C10" s="19"/>
      <c r="D10" s="12">
        <v>15</v>
      </c>
      <c r="E10" s="19"/>
      <c r="F10" s="12">
        <v>0</v>
      </c>
      <c r="G10" s="19"/>
      <c r="H10" s="12">
        <v>15</v>
      </c>
      <c r="I10" s="19"/>
      <c r="J10" s="12">
        <v>0</v>
      </c>
      <c r="K10" s="19"/>
      <c r="L10" s="12">
        <v>70</v>
      </c>
      <c r="M10" s="21"/>
      <c r="N10" s="13"/>
    </row>
  </sheetData>
  <mergeCells count="12">
    <mergeCell ref="G9:G10"/>
    <mergeCell ref="I9:I10"/>
    <mergeCell ref="G7:H7"/>
    <mergeCell ref="I7:J7"/>
    <mergeCell ref="C7:D7"/>
    <mergeCell ref="E7:F7"/>
    <mergeCell ref="C9:C10"/>
    <mergeCell ref="E9:E10"/>
    <mergeCell ref="K7:L7"/>
    <mergeCell ref="M7:N7"/>
    <mergeCell ref="K9:K10"/>
    <mergeCell ref="M9:M10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PESTY François</dc:creator>
  <cp:keywords/>
  <dc:description/>
  <cp:lastModifiedBy>PESTY François</cp:lastModifiedBy>
  <dcterms:created xsi:type="dcterms:W3CDTF">2011-08-24T20:50:15Z</dcterms:created>
  <dcterms:modified xsi:type="dcterms:W3CDTF">2011-08-27T07:15:25Z</dcterms:modified>
  <cp:category/>
  <cp:version/>
  <cp:contentType/>
  <cp:contentStatus/>
</cp:coreProperties>
</file>